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+-" sheetId="1" r:id="rId1"/>
    <sheet name="przeniesienia" sheetId="2" r:id="rId2"/>
    <sheet name="uzasadnienie" sheetId="3" r:id="rId3"/>
  </sheets>
  <definedNames>
    <definedName name="_xlnm.Print_Area" localSheetId="1">'przeniesienia'!$A$1:$F$76</definedName>
  </definedNames>
  <calcPr fullCalcOnLoad="1"/>
</workbook>
</file>

<file path=xl/sharedStrings.xml><?xml version="1.0" encoding="utf-8"?>
<sst xmlns="http://schemas.openxmlformats.org/spreadsheetml/2006/main" count="562" uniqueCount="290">
  <si>
    <t>Dział</t>
  </si>
  <si>
    <t>Rozdział</t>
  </si>
  <si>
    <t>§</t>
  </si>
  <si>
    <t>Wyszczególnienie</t>
  </si>
  <si>
    <t>Kwota</t>
  </si>
  <si>
    <t>ZESTAWIENIE PRZENIESIENIA WYDATKÓW BUDŻETOWYCH</t>
  </si>
  <si>
    <t>zmniejszenia</t>
  </si>
  <si>
    <t>zwiększenia</t>
  </si>
  <si>
    <t xml:space="preserve">  </t>
  </si>
  <si>
    <t xml:space="preserve"> </t>
  </si>
  <si>
    <t>RAZEM</t>
  </si>
  <si>
    <t>RAZEM/WYNIK(+)(-)</t>
  </si>
  <si>
    <t>Rady Miasta Kołobrzeg</t>
  </si>
  <si>
    <t>0770</t>
  </si>
  <si>
    <t>600</t>
  </si>
  <si>
    <t>TRANSPORT I ŁĄCZNOŚĆ</t>
  </si>
  <si>
    <t>60016</t>
  </si>
  <si>
    <t>750</t>
  </si>
  <si>
    <t>75023</t>
  </si>
  <si>
    <t>710</t>
  </si>
  <si>
    <t>71095</t>
  </si>
  <si>
    <t>921</t>
  </si>
  <si>
    <t>92120</t>
  </si>
  <si>
    <t>Uzasadnienie</t>
  </si>
  <si>
    <t>I. DOCHODY</t>
  </si>
  <si>
    <t xml:space="preserve">Miasto Kołobrzeg realizując projekty finansowe ze środków funduszy strukturalnych i Funduszy Spójności może otrzymać z budżetu państwa środki na prefinansowanie tych projektów w formie preferencyjnie oprocentowanych pożyczek. Oprocentowanie pożyczek wynosi 0,25 lub 0,5 (dla ZPORR) stopy rentowności 52-tygodniowych bonów skarbowych sprzedanych na ostatnim przetargu przeprowadzonym w miesiącu poprzedzającym dany kwartał kalendarzowy, dla każdej transzy pożyczki wypłacanej w danym kwartale czyli ca 1,05% lub 2,1%. Zwiększenie deficytu o kwotę 8.553.200 zł pozwoli na zaciągnięcie pożyczek na prefinansowanie zadań inwestycyjnych. Zwrot pożyczki udzielonej na prefinansowanie nastąpi po otrzymaniu środków z budżetu Unii Europejskiej. </t>
  </si>
  <si>
    <t>II. WYDATKI</t>
  </si>
  <si>
    <t>Przeniesienia planu wydatków</t>
  </si>
  <si>
    <t>801</t>
  </si>
  <si>
    <t>80101</t>
  </si>
  <si>
    <t>926</t>
  </si>
  <si>
    <t>92695</t>
  </si>
  <si>
    <t>Przeniesienie planu wydatków na właściwy rozdział w związku z zakwalifikowaniem w uchwale budżetowej na rok 2007 wydatków związanych z gminnym programem opieki nad zabytkami - wniosek Wydziału Urbanistyki i Architektury</t>
  </si>
  <si>
    <t>340 300       -340 300</t>
  </si>
  <si>
    <t>Zbilansowane przeniesienie planu wydatków (340 300 zł per saldo) związane jest ze zwiększeniem środków na regulację zobowiązań z 2006 roku, które powstały w wyniku konieczności zapłaty faktur złożonych w miesiącu grudniu 2006 r. a posiadających 30-dniowe terminy płatności oraz do pokrycia zobowiązań zawartych umów ("Termomodernizacja obiektów użyteczności publicznej", "Budowa nawierzchni jezdni ul. Tarnowskiego"). Wprowadzenie zadania inwestycyjnego "Przebudowa ulicy Kresowej" również ma na celu spłatę zobowiązania z 2006 r. "Zagospodarowanie terenu przy ul. Wąskiej" spowodowana jest wstrzymaniem płatności z końcowej faktury złożonej w 2006 roku na poczet zabezpieczenia należytego wykonania umowy do czasu usunięcia usterek. Powyższe zwiększenia w wysokości 340.300 zł rekompensuje zmniejszenie środków na zadaniu "Budowa drogi pomiędzy Unii Lubelskiej  i Okopową" - wniosek Wydziału Inwestycji</t>
  </si>
  <si>
    <t>Zmniejszenia planu dochodów</t>
  </si>
  <si>
    <t>Przeniesienie planu wydatków w związku z zakupem programu do obsługi Strefy Płatnego Parkowania w zakresie danych za nieopłacone postoje pojazdów w w/w strefie na terenie miasta Kołobrzeg - wniosek Wydziału Komunalnego - Referatu Drogowego</t>
  </si>
  <si>
    <t>UZASADNIENIE</t>
  </si>
  <si>
    <t>ZESTAWIENIE ZMIAN DOCHODÓW BUDŻETOWYCH (zwiększenia)</t>
  </si>
  <si>
    <t>I. Zwiększenia dochodów</t>
  </si>
  <si>
    <t>ZESTAWIENIE ZMIAN WYDATKÓW BUDŻETOWYCH (zwiększenia)</t>
  </si>
  <si>
    <t>ZESTAWIENIE ZMIAN DOCHODÓW BUDŻETOWYCH (zmniejszenia)</t>
  </si>
  <si>
    <t>ADMINISTRACJA PUBLICZNA</t>
  </si>
  <si>
    <t>Wynagrodzenia bezosobowe</t>
  </si>
  <si>
    <t>0970</t>
  </si>
  <si>
    <t>Wpływy z różnych dochodów</t>
  </si>
  <si>
    <t>853</t>
  </si>
  <si>
    <t>Pozostała działalność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</si>
  <si>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</si>
  <si>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</si>
  <si>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0590</t>
  </si>
  <si>
    <t xml:space="preserve">Wpływy z opłat za koncesje i licencje </t>
  </si>
  <si>
    <t>75075</t>
  </si>
  <si>
    <t>Promocja jednostek samorządu terytorialnego</t>
  </si>
  <si>
    <t>Zakup materiałów i wyposażenia</t>
  </si>
  <si>
    <t>ZESTAWIENIE ZMIAN WYDATKÓW BUDŻETOWYCH (zmniejszenia)</t>
  </si>
  <si>
    <t>4150</t>
  </si>
  <si>
    <t>Drogi wewnętrzne</t>
  </si>
  <si>
    <t>Dopłaty w spółach prawa handlowego</t>
  </si>
  <si>
    <t>KULTURA FIZYCZNA I SPORT</t>
  </si>
  <si>
    <t>Instytucje kultury fizycznej</t>
  </si>
  <si>
    <t>6210</t>
  </si>
  <si>
    <t>Dotacje celowe z budżetu na finansowanie lub dofinansowanie kosztów realizacji inwestycji i zakupów inwestycyjnych zakładów budżetowych</t>
  </si>
  <si>
    <t>2700</t>
  </si>
  <si>
    <t>POMOC SPOŁECZNA</t>
  </si>
  <si>
    <t>Środki na dofinansowanie własnych zadań bieżących gmin (związków gmin), powiatów (związków powiatów), samorządów województw, pozyskane z innych źródeł</t>
  </si>
  <si>
    <t>4010</t>
  </si>
  <si>
    <t>4110</t>
  </si>
  <si>
    <t>Wynagrodzenia osobowe pracowników</t>
  </si>
  <si>
    <t>Składki na ubezpieczenia społeczne</t>
  </si>
  <si>
    <t>852</t>
  </si>
  <si>
    <t>85219</t>
  </si>
  <si>
    <t>Ośrodki pomocy społecznej</t>
  </si>
  <si>
    <t>Zakup usług pozostałych</t>
  </si>
  <si>
    <t>900</t>
  </si>
  <si>
    <t>90095</t>
  </si>
  <si>
    <t>GOSPODARKA KOMUNALNA I OCHRONA ŚRODOWISKA</t>
  </si>
  <si>
    <t>Wydatki inwestycyjne jednostek budżeowych</t>
  </si>
  <si>
    <t>Kanalizacja deszczowa Radzikowo II</t>
  </si>
  <si>
    <t>Przebudowa dróg na osiedlu Radzikowo II</t>
  </si>
  <si>
    <t>Drogi publiczne gminne</t>
  </si>
  <si>
    <t>Zakup usług remontowych</t>
  </si>
  <si>
    <t>Budowa Centrum Rekreacyjnego</t>
  </si>
  <si>
    <t>85305</t>
  </si>
  <si>
    <t>POZOSTAŁE ZADANIA W ZAKRESIE POLITYKI SPOŁECZNEJ</t>
  </si>
  <si>
    <t>Żłobki</t>
  </si>
  <si>
    <t>0580</t>
  </si>
  <si>
    <t>Grzywny i inne kary pieniężne od osób prawnych i innych jednostek organizacyjnych</t>
  </si>
  <si>
    <t>2708</t>
  </si>
  <si>
    <t>TURYSTYKA</t>
  </si>
  <si>
    <t>2680</t>
  </si>
  <si>
    <t>Rekompensaty utraconych dochodów w podatkach i opłatach lokalnych</t>
  </si>
  <si>
    <t>0450</t>
  </si>
  <si>
    <t>Wływy z opłaty administracyjnej za czynności urzędowe</t>
  </si>
  <si>
    <t>0690</t>
  </si>
  <si>
    <t>0920</t>
  </si>
  <si>
    <t>0960</t>
  </si>
  <si>
    <t>Wpływy z różnych opłat</t>
  </si>
  <si>
    <t>Pozostałe odsetki</t>
  </si>
  <si>
    <t>Otrzymane spadki, zapisy i darowizny w postaci pieniężnej</t>
  </si>
  <si>
    <t>RÓŻNE ROZLICZENIA</t>
  </si>
  <si>
    <t>Różne rozliczenia finansowe</t>
  </si>
  <si>
    <t>OSWIATA I WYCHOWANIE</t>
  </si>
  <si>
    <t>Szkoły podstawowe</t>
  </si>
  <si>
    <t>Gimnazja</t>
  </si>
  <si>
    <t>2360</t>
  </si>
  <si>
    <t>2910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</si>
  <si>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</si>
  <si>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</si>
  <si>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Wpływy ze zwrotów dotacji wykorzystanych niezgodnie z przeznaczeniem lub pobranych w nadmiernej wysokości</t>
  </si>
  <si>
    <t>Zasiłki i pomoc w naturze oraz składki na ubezpieczenia emerytalne i rentowe</t>
  </si>
  <si>
    <t>Dodatki mieszkaniowe</t>
  </si>
  <si>
    <t>Usługi opiekuńcze i specjalistyczne usługi opiekuńcze</t>
  </si>
  <si>
    <t>Zwrot dotacji wykorzystanych niezgodnie z przeznaczeniem lub pobranych w nadmiernej wysokości</t>
  </si>
  <si>
    <t>II. Zmniejszenia dochodów</t>
  </si>
  <si>
    <t>III. Zwiększenia wydatków</t>
  </si>
  <si>
    <t>IV. Zmniejszenia wydatków</t>
  </si>
  <si>
    <t>V. Przeniesienia wydatków</t>
  </si>
  <si>
    <t>630</t>
  </si>
  <si>
    <t>63095</t>
  </si>
  <si>
    <t>756</t>
  </si>
  <si>
    <t>75615</t>
  </si>
  <si>
    <t>75618</t>
  </si>
  <si>
    <t>758</t>
  </si>
  <si>
    <t>75814</t>
  </si>
  <si>
    <t>80110</t>
  </si>
  <si>
    <t>85212</t>
  </si>
  <si>
    <t>85214</t>
  </si>
  <si>
    <t>85215</t>
  </si>
  <si>
    <t>85228</t>
  </si>
  <si>
    <t>85295</t>
  </si>
  <si>
    <t xml:space="preserve"> + 51.609</t>
  </si>
  <si>
    <t xml:space="preserve"> + 20.000</t>
  </si>
  <si>
    <t xml:space="preserve"> + 46.954</t>
  </si>
  <si>
    <t xml:space="preserve"> + 50.000</t>
  </si>
  <si>
    <t xml:space="preserve"> + 1.656</t>
  </si>
  <si>
    <t>+ 3</t>
  </si>
  <si>
    <t>+ 22</t>
  </si>
  <si>
    <t xml:space="preserve"> + 8.000</t>
  </si>
  <si>
    <t xml:space="preserve"> + 7.000</t>
  </si>
  <si>
    <t xml:space="preserve"> + 3.000</t>
  </si>
  <si>
    <t>+ 192</t>
  </si>
  <si>
    <t>+ 200</t>
  </si>
  <si>
    <t xml:space="preserve"> + 24.184</t>
  </si>
  <si>
    <t xml:space="preserve"> - 3.000</t>
  </si>
  <si>
    <t xml:space="preserve"> - 6.954</t>
  </si>
  <si>
    <t xml:space="preserve"> + 1.000</t>
  </si>
  <si>
    <t xml:space="preserve"> + 20.592</t>
  </si>
  <si>
    <t xml:space="preserve"> + 3.592</t>
  </si>
  <si>
    <t>92604</t>
  </si>
  <si>
    <t>60017</t>
  </si>
  <si>
    <t xml:space="preserve"> - 1.405.800</t>
  </si>
  <si>
    <t xml:space="preserve"> - 50.000</t>
  </si>
  <si>
    <t xml:space="preserve"> - 14.000</t>
  </si>
  <si>
    <t xml:space="preserve"> + 2.000</t>
  </si>
  <si>
    <t xml:space="preserve"> + 12.000</t>
  </si>
  <si>
    <t xml:space="preserve"> + 9.000</t>
  </si>
  <si>
    <t xml:space="preserve"> - 9.000</t>
  </si>
  <si>
    <t xml:space="preserve"> + 84.502</t>
  </si>
  <si>
    <t xml:space="preserve"> - 84.502</t>
  </si>
  <si>
    <t>92195</t>
  </si>
  <si>
    <t>KULTURA I OCHRONA DZIEDZICTWA NARODOWEGO</t>
  </si>
  <si>
    <t>Składki na Fundusz Pracy</t>
  </si>
  <si>
    <t>+41</t>
  </si>
  <si>
    <t>- 41</t>
  </si>
  <si>
    <t>Mylne wprowadzenie paragrafu 0590 zamiast paragrafu 0970</t>
  </si>
  <si>
    <t>Urealnienie planu do potrzeb jednostki- Centrum Promocji i Informacji Turystycznej, których nie można przewidzieć na etapie planowania.</t>
  </si>
  <si>
    <t>Zwiększenie dotacji celowej dla Miejskiego Ośrodka Sportu i Rekreacji z przeznaczeniem na sfinansowanie inwestycji pn. Budowa Hotelu</t>
  </si>
  <si>
    <t>Zmniejszenie środków przeznaczonych jako dopłata do kapitału zapasowego Spółki Miejski Zakład Zieleni Dróg i Ochrony Środowiska na zagospodarowanie Targowiska Miejskiego w Kołobrzegu ul. Trzebiatowska-II etap w związku z odstąpieniem od realizacji inwestycji</t>
  </si>
  <si>
    <t>W związku z organizacją robót publicznych w celu realizacji świadczeń rodzinnych w Miejskim Ośrodku Pomocy Społecznej na rachunek Gminy Miasto Kołobrzeg zostaną przekazane środki z Powiatowego Urzędu Pracy w wysokości 24.184 zł.</t>
  </si>
  <si>
    <t>W związku z organizacją robót publicznych w celu realizacji świadczeń rodzinnych w Miejskim Ośrodku Pomocy Społecznej zostną wydatkowane środki w wysokości 24.184 zł.</t>
  </si>
  <si>
    <t>W związku ze zmianą dotychczasowej formy doręczania korespondencji Miejskiego Ośrodka Pomocy Społecznej na doręczanie przesyłek przez kurierów, zatrudnionych w ośrodku na umowę zlecenie, niezbedne jest wydzielenie paragrafu 4110 i 4170</t>
  </si>
  <si>
    <t>Wykonanie przebudowy dróg na osiedlu Radzikowo II jest integralnie związane z budową odwodnienia tego osiedla. Zmniejszebnie środków na zadaniu: Kanalizacja deszczowa Radzikowo II w celu pokrycia kosztów opracowania dokumentacji projektowej przebudowy dróg nie wpłynie negatywnie na realizację inwestycji. Prawidłowe odwodnienie osiedla związane jest z gruntowną przebudową dróg umozliwiającą skanalizowanie wód opadowych z  pasów drogowych.</t>
  </si>
  <si>
    <t>Przeniesienie środków z zadania Budowa Centrum Rekreacyjnego w związku z faktem iż zaplanowane roboty kwalifikują się do paragrafu zakup usług remontowych a nie do paragrafu majątkowego</t>
  </si>
  <si>
    <t>Przesunięcie środków w związku z koniecznością wypłat nagród jubileuszowych dla pracowników Żłobka "Krasnal"</t>
  </si>
  <si>
    <t>Przesunięcie środków w związku z koniecznością opłacenia składek na Fundusz Pracy w związku z zawartą umową zlecenie</t>
  </si>
  <si>
    <t>Urealnienie planu- nie można było przewidzieć na etapie planowania</t>
  </si>
  <si>
    <t>Urealnienie planu do wykonania</t>
  </si>
  <si>
    <t>Zwiększenie związku z przekazaniem środków przez PFRON</t>
  </si>
  <si>
    <t>Zwiększenie związku z uzyskaniem środków na podstawie umowy partnerskiej zawartej pomiędzy miastem Kostrzyń nad Odrą a miastem Kołobrzeg, Projekt "Baltic Culture and Tourism Route Fortress"</t>
  </si>
  <si>
    <t xml:space="preserve">Środki uzyskane w związku z zadaniem: "750-lecie nadania praw miejskich Kołobrzegowi jako kolejny etap umocnienia współpracy transgranicznej z miastem Barth i innymi miastami niemieckimi" </t>
  </si>
  <si>
    <t>Środki uzyskane na dofinansowanie zadań bieżących gmin pozyskane z innych źródeł (Sektorowy Program Operacyjny RZL 2004-2006- program "Bądź aktywny na rynku pracy" umowa podpisana)</t>
  </si>
  <si>
    <t>OŚWIATA I WYCHOWANIE</t>
  </si>
  <si>
    <t>Dodatkowe wynagrodzenie roczne</t>
  </si>
  <si>
    <t>Odpisy na zfśs</t>
  </si>
  <si>
    <t>Gimnazjum Nr 1:</t>
  </si>
  <si>
    <t>854</t>
  </si>
  <si>
    <t>85401</t>
  </si>
  <si>
    <t>EDUKACYJNA OPIEKA WYCHOWAWCZA</t>
  </si>
  <si>
    <t>Świetlice szkolne</t>
  </si>
  <si>
    <t xml:space="preserve"> - 6.036</t>
  </si>
  <si>
    <t xml:space="preserve"> + 2.451</t>
  </si>
  <si>
    <t xml:space="preserve"> + 2.975</t>
  </si>
  <si>
    <t>+ 537</t>
  </si>
  <si>
    <t>+ 73</t>
  </si>
  <si>
    <t>Przeniesienia dotyczą Gimnazjum Nr 1. Powstała nadwyżka na paragrafie 4040 zostanie wykorzystana na pokrycie niedoboru w paragrafie 4440 oraz na zwiększenie wydatków w rozdziale 85401 w związku ze zdobyciem wyższego stopnia awansu zawodowego przez nauczyciela pracującego w świetlicy.</t>
  </si>
  <si>
    <t xml:space="preserve"> + 100.000</t>
  </si>
  <si>
    <t xml:space="preserve"> - 100.000</t>
  </si>
  <si>
    <t xml:space="preserve"> + 600.000</t>
  </si>
  <si>
    <t>Urzędy gmin (miast i miast na prawach powiatu)</t>
  </si>
  <si>
    <t>Zwiększenie środków na pochodne od wynagrodzeń</t>
  </si>
  <si>
    <t>Wydatki na zakupy inwestycyjne jednostek budżetowych</t>
  </si>
  <si>
    <t>Przeniesienie środków w związku z koniecznością zakupu środków trwałych o wartości powyżej 3.500 zł.</t>
  </si>
  <si>
    <t xml:space="preserve"> - 110.000</t>
  </si>
  <si>
    <t xml:space="preserve"> + 110.000</t>
  </si>
  <si>
    <t>6010</t>
  </si>
  <si>
    <t>Wydatki na zakup i objęcie akcji, wniesienie wkładów do spółek prawa handlowego oraz na uzupełnienie funduszy statutowych banków państwowych i innych instytucji finansowych</t>
  </si>
  <si>
    <t xml:space="preserve"> + 240.000</t>
  </si>
  <si>
    <t xml:space="preserve"> + 28.512</t>
  </si>
  <si>
    <t xml:space="preserve"> + 32.531</t>
  </si>
  <si>
    <t xml:space="preserve"> + 151.321</t>
  </si>
  <si>
    <t xml:space="preserve"> + 1.381</t>
  </si>
  <si>
    <t xml:space="preserve"> + 12.007</t>
  </si>
  <si>
    <t xml:space="preserve"> + 3.745</t>
  </si>
  <si>
    <t xml:space="preserve"> + 38.421</t>
  </si>
  <si>
    <t xml:space="preserve"> + 15.478</t>
  </si>
  <si>
    <t>+ 17</t>
  </si>
  <si>
    <t>3030</t>
  </si>
  <si>
    <t>4210</t>
  </si>
  <si>
    <t>4270</t>
  </si>
  <si>
    <t>4300</t>
  </si>
  <si>
    <t>4410</t>
  </si>
  <si>
    <t>Różne wydatki na rzecz osób fizycznych</t>
  </si>
  <si>
    <t>Podróże służbowe krajowe</t>
  </si>
  <si>
    <t>Rady gmin (miast i miast na prawach powiatu)</t>
  </si>
  <si>
    <t>75022</t>
  </si>
  <si>
    <t xml:space="preserve"> + 70.000</t>
  </si>
  <si>
    <t xml:space="preserve"> + 1.500</t>
  </si>
  <si>
    <t>Zwiększenie środków w związku z obsługą Biura Rady Miasta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</si>
  <si>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</si>
  <si>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</si>
  <si>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0500</t>
  </si>
  <si>
    <t>Podatek od czynności cywilnoprawnych</t>
  </si>
  <si>
    <t>75616</t>
  </si>
  <si>
    <t xml:space="preserve"> + 700.000</t>
  </si>
  <si>
    <t xml:space="preserve"> + 200.000</t>
  </si>
  <si>
    <t>2820</t>
  </si>
  <si>
    <t>Zadania w zakresie kultury fizycznej i sportu</t>
  </si>
  <si>
    <t>Dotacja celowa z budżetu na finansowanie lub dofinansowanie zadań zleconych do realizacji stowarzyszeniom</t>
  </si>
  <si>
    <t>92605</t>
  </si>
  <si>
    <t>4810</t>
  </si>
  <si>
    <t>Rezerwy ogólne i celowe</t>
  </si>
  <si>
    <t>Rezerwy</t>
  </si>
  <si>
    <t>75818</t>
  </si>
  <si>
    <t xml:space="preserve"> + 151.744</t>
  </si>
  <si>
    <t xml:space="preserve">Zwiększenie srodków w związku z uzupełnieniem rezerwy </t>
  </si>
  <si>
    <t>Szkolne schroniska młodzieżowe</t>
  </si>
  <si>
    <t>4120</t>
  </si>
  <si>
    <t>4170</t>
  </si>
  <si>
    <t>Zespół Szkół Nr 2:</t>
  </si>
  <si>
    <t>85417</t>
  </si>
  <si>
    <t>Zwiększenie planu wynika z konieczności zabezpieczenia srodków na funkcjonowanie w okresie sezonu letniego Szkolnego Schroniska Młodzieżowego działającego przy Zespole Szkół Nr 2 w Kołobrzegu.</t>
  </si>
  <si>
    <t>Zwiększenie środków w związku z zamiarem ogłoszenia w br. dodatkowego konkursu na realizacje zadań z zakresu kultury fizycznej w ramach ustawy o pożytku publicznym i wolontariacie</t>
  </si>
  <si>
    <t>Zwiększenie wynika z faktu podpisania w dniu 28.06.2007 akt zawiazania spółki "Kotwica Kołobrzeg S.A." oraz podpisania statutu przez założycieli, czyli Gminę Miasto Kołobrzeg oraz SKK "Kotwicę Kołobrzeg"- środki te zostaną wykorzystane na wykup akcji w/w spółce"</t>
  </si>
  <si>
    <t>Zagospodarowanie portu jachtowego w Kołobrzegu</t>
  </si>
  <si>
    <t>Wydatki inwestycyjne jednostek budżetowych</t>
  </si>
  <si>
    <t>Przebudowa deszczówki w ul. Kościuszki</t>
  </si>
  <si>
    <t>Korty tenisowe</t>
  </si>
  <si>
    <t>Drogi na osiedlu domów jednorodzinnych przy ul. 6 Dyw. Piechoty</t>
  </si>
  <si>
    <t>Budowa ul. Szarych Szeregów</t>
  </si>
  <si>
    <t>754</t>
  </si>
  <si>
    <t>75495</t>
  </si>
  <si>
    <t>Monitoring Tv miasta- rozbudowa</t>
  </si>
  <si>
    <t>BEZPIECZEŃSTWO PUBLICZNE I OCHRONA PRZECIWPOŻAROWA</t>
  </si>
  <si>
    <t>Zagospodarowanie terenów sportowych przy ul. Śliwińskiego</t>
  </si>
  <si>
    <t>Plac rekreacyjno-sportowy z kortem tenisowym i torem do jazdy na deskorolce na osiedlu Ogrody</t>
  </si>
  <si>
    <t xml:space="preserve">Zagospodarowanie placu rekreacyjno-sportowego z budową muszli koncertowej kompleksowo- Wylotowa 80A </t>
  </si>
  <si>
    <t xml:space="preserve"> - 1.488.750</t>
  </si>
  <si>
    <t xml:space="preserve"> - 36.250</t>
  </si>
  <si>
    <t xml:space="preserve"> + 300.000</t>
  </si>
  <si>
    <t xml:space="preserve"> + 500.000</t>
  </si>
  <si>
    <t xml:space="preserve"> + 350.000</t>
  </si>
  <si>
    <t xml:space="preserve"> + 63.750</t>
  </si>
  <si>
    <t xml:space="preserve"> + 36.250</t>
  </si>
  <si>
    <t xml:space="preserve"> +100.000</t>
  </si>
  <si>
    <t xml:space="preserve"> + 25.000</t>
  </si>
  <si>
    <t xml:space="preserve">Wprowadzenie zadań: przebudowa deszczówki w ul. Kościuszki pozwoli na zabezpieczenie części ulicy przed ewentualnym zniszczeniem podczas inesywnych i długotrwałych deszczy; oraz zadania Korty tenisowe- są stałym elementem strefy uzdrowiskowej. Miasto wystepuje do funduszy europejskich o dofinansowanie strefy uzdrowiskowej, w której powinny znajdować się odnowione korty tenisowe. Zwiększenia na zadaniach: Drogi na osiedlu domów jednorodzinnych przy ul. 6 Dyw. Piechoty, Budowa ul. Szarych Szeregów (pozwoli na wykonanie odcinka ulicy pomiędzy ul.  Św. Macieja a ul. J. Narodowej, Monitoring TV miasta (umożliwi rozbudowę systemu i zamontowanie kamery na rondzie Solidarności), Zagospodarowanie terenów sportowych przy ul. Śliwińskiego (pozwoli na rozpoczęcie prac związanych z kanalizacją deszczową), Plac rekreacyjno-sportowy z kortem tenisowym i torem do jazdy na deskorolce na Osiedlu Ogrody (spowodowane jest mozliwością uzyskania dofinansowania pod warunkiem zakończenia budowy), Zagospodarowanie placu rekreacyjno-sportowego z budowlą muszli koncertowej kompleksowo Wylotowa 80 A </t>
  </si>
  <si>
    <t>(umozliwi wykonanie boiska do koszykówki i ogrodzenia). Zmniejszenia na zadaniu Zagospodarowanie portu jachtowego w Kołobrzegu jest wynikiem braku możliwości zrealizowania inwestycji w terminie do końca roku (wymóg UE na otrzymanie dofinansowania).</t>
  </si>
  <si>
    <t>0830</t>
  </si>
  <si>
    <t>Wpływy z usług</t>
  </si>
  <si>
    <t>Zwiększenie w związku z dofinansowaniem przez Marszałka Województwa Zachodniopomorskiego kosztów organizacji Centralnych Dni Morza.</t>
  </si>
  <si>
    <t xml:space="preserve"> + 47.500</t>
  </si>
  <si>
    <t>Załącznik Nr 5 do chwały Nr X/88//07</t>
  </si>
  <si>
    <t>z dnia 13 lipca 2007 roku</t>
  </si>
  <si>
    <t>Załącznik Nr 4 do uchwały Nr X/88/07</t>
  </si>
  <si>
    <t>z dnia 13 lipca 2007 r.</t>
  </si>
  <si>
    <t>Załącznik Nr 3 do uchwały Nr X/88//07</t>
  </si>
  <si>
    <t>z dnia 13 lipca  2007 r.</t>
  </si>
  <si>
    <t>Załącznik Nr 2 do uchwały Nr X/88//07</t>
  </si>
  <si>
    <t>Załącznik Nr 1 do uchwały Nr X/88//07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</si>
</sst>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  <numFmt numFmtId="168" formatCode="#,##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13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5" xfId="0" applyFont="1" applyBorder="1" applyAlignment="1">
      <alignment horizontal="right" vertical="center" wrapText="1"/>
    </xf>
    <xf numFmtId="0" fontId="0" fillId="0" borderId="3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51">
      <selection activeCell="A1" sqref="A1:F57"/>
    </sheetView>
  </sheetViews>
  <sheetFormatPr defaultColWidth="9.140625" defaultRowHeight="12.75"/>
  <cols>
    <col min="1" max="1" width="6.57421875" style="0" customWidth="1"/>
    <col min="3" max="3" width="7.00390625" style="0" customWidth="1"/>
    <col min="5" max="5" width="37.140625" style="0" customWidth="1"/>
    <col min="6" max="6" width="16.140625" style="0" customWidth="1"/>
  </cols>
  <sheetData>
    <row r="1" spans="1:6" ht="12.75">
      <c r="A1" s="103" t="s">
        <v>289</v>
      </c>
      <c r="B1" s="103"/>
      <c r="C1" s="103"/>
      <c r="D1" s="103"/>
      <c r="E1" s="103"/>
      <c r="F1" s="103"/>
    </row>
    <row r="2" spans="1:6" ht="12.75">
      <c r="A2" s="103"/>
      <c r="B2" s="103"/>
      <c r="C2" s="103"/>
      <c r="D2" s="103"/>
      <c r="E2" s="103"/>
      <c r="F2" s="103"/>
    </row>
    <row r="3" spans="1:6" ht="12.75">
      <c r="A3" s="50"/>
      <c r="B3" s="50"/>
      <c r="C3" s="50"/>
      <c r="D3" s="50"/>
      <c r="E3" s="50"/>
      <c r="F3" s="50" t="s">
        <v>12</v>
      </c>
    </row>
    <row r="4" spans="1:6" ht="12.75">
      <c r="A4" s="50"/>
      <c r="B4" s="50"/>
      <c r="C4" s="50"/>
      <c r="D4" s="50"/>
      <c r="E4" s="50"/>
      <c r="F4" s="50" t="s">
        <v>285</v>
      </c>
    </row>
    <row r="5" spans="1:6" ht="12.75">
      <c r="A5" s="50"/>
      <c r="B5" s="50"/>
      <c r="C5" s="50"/>
      <c r="D5" s="50"/>
      <c r="E5" s="50"/>
      <c r="F5" s="50"/>
    </row>
    <row r="6" spans="1:6" ht="12.75">
      <c r="A6" s="104" t="s">
        <v>38</v>
      </c>
      <c r="B6" s="104"/>
      <c r="C6" s="104"/>
      <c r="D6" s="104"/>
      <c r="E6" s="104"/>
      <c r="F6" s="104"/>
    </row>
    <row r="7" spans="1:6" ht="12.75">
      <c r="A7" s="105"/>
      <c r="B7" s="105"/>
      <c r="C7" s="105"/>
      <c r="D7" s="105"/>
      <c r="E7" s="105"/>
      <c r="F7" s="105"/>
    </row>
    <row r="8" spans="1:6" ht="12.75">
      <c r="A8" s="51" t="s">
        <v>0</v>
      </c>
      <c r="B8" s="51" t="s">
        <v>1</v>
      </c>
      <c r="C8" s="52" t="s">
        <v>2</v>
      </c>
      <c r="D8" s="102" t="s">
        <v>3</v>
      </c>
      <c r="E8" s="102"/>
      <c r="F8" s="51" t="s">
        <v>4</v>
      </c>
    </row>
    <row r="9" spans="1:6" ht="12.75">
      <c r="A9" s="53">
        <v>1</v>
      </c>
      <c r="B9" s="53">
        <v>2</v>
      </c>
      <c r="C9" s="53">
        <v>3</v>
      </c>
      <c r="D9" s="108">
        <v>4</v>
      </c>
      <c r="E9" s="108"/>
      <c r="F9" s="53">
        <v>5</v>
      </c>
    </row>
    <row r="10" spans="1:6" ht="12.75">
      <c r="A10" s="3">
        <v>600</v>
      </c>
      <c r="B10" s="115" t="s">
        <v>15</v>
      </c>
      <c r="C10" s="116"/>
      <c r="D10" s="116"/>
      <c r="E10" s="117"/>
      <c r="F10" s="54">
        <f>F11</f>
        <v>28512</v>
      </c>
    </row>
    <row r="11" spans="1:6" ht="12.75">
      <c r="A11" s="11"/>
      <c r="B11" s="55">
        <v>60016</v>
      </c>
      <c r="C11" s="56"/>
      <c r="D11" s="112" t="s">
        <v>80</v>
      </c>
      <c r="E11" s="113"/>
      <c r="F11" s="54">
        <f>F12</f>
        <v>28512</v>
      </c>
    </row>
    <row r="12" spans="1:6" ht="27.75" customHeight="1">
      <c r="A12" s="18"/>
      <c r="B12" s="57"/>
      <c r="C12" s="34" t="s">
        <v>86</v>
      </c>
      <c r="D12" s="110" t="s">
        <v>87</v>
      </c>
      <c r="E12" s="111"/>
      <c r="F12" s="23">
        <v>28512</v>
      </c>
    </row>
    <row r="13" spans="1:6" ht="12.75" customHeight="1">
      <c r="A13" s="3">
        <v>630</v>
      </c>
      <c r="B13" s="115" t="s">
        <v>89</v>
      </c>
      <c r="C13" s="116"/>
      <c r="D13" s="116"/>
      <c r="E13" s="117"/>
      <c r="F13" s="54">
        <f>F14</f>
        <v>32531</v>
      </c>
    </row>
    <row r="14" spans="1:6" ht="12.75" customHeight="1">
      <c r="A14" s="11"/>
      <c r="B14" s="55">
        <v>63095</v>
      </c>
      <c r="C14" s="56"/>
      <c r="D14" s="112" t="s">
        <v>47</v>
      </c>
      <c r="E14" s="113"/>
      <c r="F14" s="54">
        <f>F15</f>
        <v>32531</v>
      </c>
    </row>
    <row r="15" spans="1:6" ht="42" customHeight="1">
      <c r="A15" s="18"/>
      <c r="B15" s="57"/>
      <c r="C15" s="34" t="s">
        <v>88</v>
      </c>
      <c r="D15" s="110" t="s">
        <v>65</v>
      </c>
      <c r="E15" s="111"/>
      <c r="F15" s="23">
        <v>32531</v>
      </c>
    </row>
    <row r="16" spans="1:6" ht="12.75" customHeight="1">
      <c r="A16" s="3">
        <v>750</v>
      </c>
      <c r="B16" s="115" t="s">
        <v>42</v>
      </c>
      <c r="C16" s="116"/>
      <c r="D16" s="116"/>
      <c r="E16" s="117"/>
      <c r="F16" s="54">
        <f>F17</f>
        <v>198821.01</v>
      </c>
    </row>
    <row r="17" spans="1:6" ht="12.75" customHeight="1">
      <c r="A17" s="11"/>
      <c r="B17" s="55">
        <v>75075</v>
      </c>
      <c r="C17" s="56"/>
      <c r="D17" s="112" t="s">
        <v>53</v>
      </c>
      <c r="E17" s="113"/>
      <c r="F17" s="54">
        <f>SUM(F18:F19)</f>
        <v>198821.01</v>
      </c>
    </row>
    <row r="18" spans="1:6" ht="12.75" customHeight="1">
      <c r="A18" s="18"/>
      <c r="B18" s="57"/>
      <c r="C18" s="34" t="s">
        <v>278</v>
      </c>
      <c r="D18" s="110" t="s">
        <v>279</v>
      </c>
      <c r="E18" s="111"/>
      <c r="F18" s="23">
        <f>47500</f>
        <v>47500</v>
      </c>
    </row>
    <row r="19" spans="1:6" ht="42" customHeight="1">
      <c r="A19" s="18"/>
      <c r="B19" s="74"/>
      <c r="C19" s="34" t="s">
        <v>88</v>
      </c>
      <c r="D19" s="110" t="s">
        <v>65</v>
      </c>
      <c r="E19" s="111"/>
      <c r="F19" s="23">
        <v>151321.01</v>
      </c>
    </row>
    <row r="20" spans="1:6" ht="38.25" customHeight="1">
      <c r="A20" s="3">
        <v>756</v>
      </c>
      <c r="B20" s="115" t="s">
        <v>48</v>
      </c>
      <c r="C20" s="116"/>
      <c r="D20" s="116"/>
      <c r="E20" s="117"/>
      <c r="F20" s="54">
        <f>F21+F23+F25</f>
        <v>835696</v>
      </c>
    </row>
    <row r="21" spans="1:6" ht="54" customHeight="1">
      <c r="A21" s="11"/>
      <c r="B21" s="55">
        <v>75615</v>
      </c>
      <c r="C21" s="56"/>
      <c r="D21" s="112" t="s">
        <v>229</v>
      </c>
      <c r="E21" s="113"/>
      <c r="F21" s="54">
        <f>F22</f>
        <v>51609</v>
      </c>
    </row>
    <row r="22" spans="1:6" ht="27.75" customHeight="1">
      <c r="A22" s="18"/>
      <c r="B22" s="57"/>
      <c r="C22" s="34" t="s">
        <v>90</v>
      </c>
      <c r="D22" s="110" t="s">
        <v>91</v>
      </c>
      <c r="E22" s="111"/>
      <c r="F22" s="23">
        <v>51609</v>
      </c>
    </row>
    <row r="23" spans="1:6" ht="51" customHeight="1">
      <c r="A23" s="11"/>
      <c r="B23" s="3">
        <v>75616</v>
      </c>
      <c r="C23" s="56"/>
      <c r="D23" s="112" t="s">
        <v>230</v>
      </c>
      <c r="E23" s="113"/>
      <c r="F23" s="54">
        <f>F24</f>
        <v>700000</v>
      </c>
    </row>
    <row r="24" spans="1:6" ht="27.75" customHeight="1">
      <c r="A24" s="18"/>
      <c r="B24" s="57"/>
      <c r="C24" s="34" t="s">
        <v>231</v>
      </c>
      <c r="D24" s="110" t="s">
        <v>232</v>
      </c>
      <c r="E24" s="111"/>
      <c r="F24" s="23">
        <v>700000</v>
      </c>
    </row>
    <row r="25" spans="1:6" ht="39.75" customHeight="1">
      <c r="A25" s="11"/>
      <c r="B25" s="3">
        <v>75618</v>
      </c>
      <c r="C25" s="56"/>
      <c r="D25" s="112" t="s">
        <v>49</v>
      </c>
      <c r="E25" s="113"/>
      <c r="F25" s="54">
        <f>SUM(F26:F30)</f>
        <v>84087</v>
      </c>
    </row>
    <row r="26" spans="1:6" ht="27.75" customHeight="1">
      <c r="A26" s="18"/>
      <c r="B26" s="18"/>
      <c r="C26" s="34" t="s">
        <v>86</v>
      </c>
      <c r="D26" s="110" t="s">
        <v>87</v>
      </c>
      <c r="E26" s="111"/>
      <c r="F26" s="23">
        <v>1381</v>
      </c>
    </row>
    <row r="27" spans="1:6" ht="12.75" customHeight="1">
      <c r="A27" s="18"/>
      <c r="B27" s="18"/>
      <c r="C27" s="34" t="s">
        <v>94</v>
      </c>
      <c r="D27" s="110" t="s">
        <v>97</v>
      </c>
      <c r="E27" s="111"/>
      <c r="F27" s="23">
        <v>20000</v>
      </c>
    </row>
    <row r="28" spans="1:6" ht="12.75" customHeight="1">
      <c r="A28" s="18"/>
      <c r="B28" s="18"/>
      <c r="C28" s="34" t="s">
        <v>95</v>
      </c>
      <c r="D28" s="110" t="s">
        <v>98</v>
      </c>
      <c r="E28" s="111"/>
      <c r="F28" s="23">
        <v>12007</v>
      </c>
    </row>
    <row r="29" spans="1:6" ht="27.75" customHeight="1">
      <c r="A29" s="18"/>
      <c r="B29" s="18"/>
      <c r="C29" s="34" t="s">
        <v>96</v>
      </c>
      <c r="D29" s="110" t="s">
        <v>99</v>
      </c>
      <c r="E29" s="111"/>
      <c r="F29" s="23">
        <v>3745</v>
      </c>
    </row>
    <row r="30" spans="1:6" ht="12.75">
      <c r="A30" s="18"/>
      <c r="B30" s="74"/>
      <c r="C30" s="34" t="s">
        <v>44</v>
      </c>
      <c r="D30" s="110" t="s">
        <v>45</v>
      </c>
      <c r="E30" s="111"/>
      <c r="F30" s="23">
        <f>40000+6954</f>
        <v>46954</v>
      </c>
    </row>
    <row r="31" spans="1:6" ht="12.75">
      <c r="A31" s="3">
        <v>758</v>
      </c>
      <c r="B31" s="115" t="s">
        <v>100</v>
      </c>
      <c r="C31" s="116"/>
      <c r="D31" s="116"/>
      <c r="E31" s="117"/>
      <c r="F31" s="54">
        <f>F32</f>
        <v>50000</v>
      </c>
    </row>
    <row r="32" spans="1:6" ht="12.75">
      <c r="A32" s="11"/>
      <c r="B32" s="55">
        <v>75814</v>
      </c>
      <c r="C32" s="56"/>
      <c r="D32" s="112" t="s">
        <v>101</v>
      </c>
      <c r="E32" s="113"/>
      <c r="F32" s="54">
        <f>F33</f>
        <v>50000</v>
      </c>
    </row>
    <row r="33" spans="1:6" ht="12.75">
      <c r="A33" s="18"/>
      <c r="B33" s="18"/>
      <c r="C33" s="34" t="s">
        <v>95</v>
      </c>
      <c r="D33" s="110" t="s">
        <v>98</v>
      </c>
      <c r="E33" s="111"/>
      <c r="F33" s="23">
        <v>50000</v>
      </c>
    </row>
    <row r="34" spans="1:6" ht="12.75">
      <c r="A34" s="3">
        <v>801</v>
      </c>
      <c r="B34" s="115" t="s">
        <v>102</v>
      </c>
      <c r="C34" s="116"/>
      <c r="D34" s="116"/>
      <c r="E34" s="117"/>
      <c r="F34" s="54">
        <f>F35+F38</f>
        <v>1698</v>
      </c>
    </row>
    <row r="35" spans="1:6" ht="12.75">
      <c r="A35" s="11"/>
      <c r="B35" s="55">
        <v>80101</v>
      </c>
      <c r="C35" s="56"/>
      <c r="D35" s="112" t="s">
        <v>103</v>
      </c>
      <c r="E35" s="113"/>
      <c r="F35" s="54">
        <f>SUM(F36:F37)</f>
        <v>1673</v>
      </c>
    </row>
    <row r="36" spans="1:6" ht="12.75">
      <c r="A36" s="18"/>
      <c r="B36" s="18"/>
      <c r="C36" s="34" t="s">
        <v>95</v>
      </c>
      <c r="D36" s="110" t="s">
        <v>98</v>
      </c>
      <c r="E36" s="111"/>
      <c r="F36" s="23">
        <v>17</v>
      </c>
    </row>
    <row r="37" spans="1:6" ht="12.75">
      <c r="A37" s="18"/>
      <c r="B37" s="18"/>
      <c r="C37" s="34" t="s">
        <v>44</v>
      </c>
      <c r="D37" s="110" t="s">
        <v>45</v>
      </c>
      <c r="E37" s="111"/>
      <c r="F37" s="23">
        <v>1656</v>
      </c>
    </row>
    <row r="38" spans="1:6" ht="12.75">
      <c r="A38" s="11"/>
      <c r="B38" s="3">
        <v>80110</v>
      </c>
      <c r="C38" s="56"/>
      <c r="D38" s="112" t="s">
        <v>104</v>
      </c>
      <c r="E38" s="113"/>
      <c r="F38" s="54">
        <f>SUM(F39:F40)</f>
        <v>25</v>
      </c>
    </row>
    <row r="39" spans="1:6" ht="12.75">
      <c r="A39" s="18"/>
      <c r="B39" s="18"/>
      <c r="C39" s="34" t="s">
        <v>95</v>
      </c>
      <c r="D39" s="110" t="s">
        <v>98</v>
      </c>
      <c r="E39" s="111"/>
      <c r="F39" s="23">
        <v>3</v>
      </c>
    </row>
    <row r="40" spans="1:6" ht="12.75">
      <c r="A40" s="18"/>
      <c r="B40" s="18"/>
      <c r="C40" s="34" t="s">
        <v>44</v>
      </c>
      <c r="D40" s="110" t="s">
        <v>45</v>
      </c>
      <c r="E40" s="111"/>
      <c r="F40" s="23">
        <v>22</v>
      </c>
    </row>
    <row r="41" spans="1:6" ht="12.75">
      <c r="A41" s="3">
        <v>852</v>
      </c>
      <c r="B41" s="115" t="s">
        <v>64</v>
      </c>
      <c r="C41" s="116"/>
      <c r="D41" s="116"/>
      <c r="E41" s="117"/>
      <c r="F41" s="54">
        <f>F42+F45+F47+F49+F51</f>
        <v>80997</v>
      </c>
    </row>
    <row r="42" spans="1:6" ht="41.25" customHeight="1">
      <c r="A42" s="11"/>
      <c r="B42" s="55">
        <v>85212</v>
      </c>
      <c r="C42" s="56"/>
      <c r="D42" s="112" t="s">
        <v>107</v>
      </c>
      <c r="E42" s="113"/>
      <c r="F42" s="54">
        <f>SUM(F43:F44)</f>
        <v>15000</v>
      </c>
    </row>
    <row r="43" spans="1:6" ht="39.75" customHeight="1">
      <c r="A43" s="18"/>
      <c r="B43" s="18"/>
      <c r="C43" s="34" t="s">
        <v>105</v>
      </c>
      <c r="D43" s="110" t="s">
        <v>108</v>
      </c>
      <c r="E43" s="111"/>
      <c r="F43" s="23">
        <v>8000</v>
      </c>
    </row>
    <row r="44" spans="1:6" ht="39.75" customHeight="1">
      <c r="A44" s="18"/>
      <c r="B44" s="18"/>
      <c r="C44" s="34" t="s">
        <v>106</v>
      </c>
      <c r="D44" s="110" t="s">
        <v>109</v>
      </c>
      <c r="E44" s="111"/>
      <c r="F44" s="23">
        <v>7000</v>
      </c>
    </row>
    <row r="45" spans="1:6" ht="28.5" customHeight="1">
      <c r="A45" s="11"/>
      <c r="B45" s="3">
        <v>85214</v>
      </c>
      <c r="C45" s="56"/>
      <c r="D45" s="112" t="s">
        <v>110</v>
      </c>
      <c r="E45" s="113"/>
      <c r="F45" s="54">
        <f>F46</f>
        <v>3000</v>
      </c>
    </row>
    <row r="46" spans="1:6" ht="39.75" customHeight="1">
      <c r="A46" s="18"/>
      <c r="B46" s="75"/>
      <c r="C46" s="22" t="s">
        <v>106</v>
      </c>
      <c r="D46" s="110" t="s">
        <v>109</v>
      </c>
      <c r="E46" s="111"/>
      <c r="F46" s="23">
        <v>3000</v>
      </c>
    </row>
    <row r="47" spans="1:6" ht="12.75" customHeight="1">
      <c r="A47" s="11"/>
      <c r="B47" s="3">
        <v>85215</v>
      </c>
      <c r="C47" s="56"/>
      <c r="D47" s="112" t="s">
        <v>111</v>
      </c>
      <c r="E47" s="113"/>
      <c r="F47" s="54">
        <f>F48</f>
        <v>192</v>
      </c>
    </row>
    <row r="48" spans="1:6" ht="12.75" customHeight="1">
      <c r="A48" s="18"/>
      <c r="B48" s="18"/>
      <c r="C48" s="34" t="s">
        <v>44</v>
      </c>
      <c r="D48" s="110" t="s">
        <v>45</v>
      </c>
      <c r="E48" s="111"/>
      <c r="F48" s="23">
        <v>192</v>
      </c>
    </row>
    <row r="49" spans="1:6" ht="26.25" customHeight="1">
      <c r="A49" s="11"/>
      <c r="B49" s="3">
        <v>85228</v>
      </c>
      <c r="C49" s="56"/>
      <c r="D49" s="112" t="s">
        <v>112</v>
      </c>
      <c r="E49" s="113"/>
      <c r="F49" s="54">
        <f>F50</f>
        <v>200</v>
      </c>
    </row>
    <row r="50" spans="1:6" ht="42.75" customHeight="1">
      <c r="A50" s="18"/>
      <c r="B50" s="18"/>
      <c r="C50" s="34" t="s">
        <v>105</v>
      </c>
      <c r="D50" s="110" t="s">
        <v>108</v>
      </c>
      <c r="E50" s="111"/>
      <c r="F50" s="23">
        <v>200</v>
      </c>
    </row>
    <row r="51" spans="1:6" ht="12.75">
      <c r="A51" s="11"/>
      <c r="B51" s="3">
        <v>85295</v>
      </c>
      <c r="C51" s="56"/>
      <c r="D51" s="112" t="s">
        <v>47</v>
      </c>
      <c r="E51" s="113"/>
      <c r="F51" s="54">
        <f>SUM(F52:F53)</f>
        <v>62605</v>
      </c>
    </row>
    <row r="52" spans="1:6" ht="40.5" customHeight="1">
      <c r="A52" s="18"/>
      <c r="B52" s="57"/>
      <c r="C52" s="34" t="s">
        <v>63</v>
      </c>
      <c r="D52" s="110" t="s">
        <v>65</v>
      </c>
      <c r="E52" s="111"/>
      <c r="F52" s="23">
        <v>24184</v>
      </c>
    </row>
    <row r="53" spans="1:6" ht="40.5" customHeight="1">
      <c r="A53" s="18"/>
      <c r="B53" s="18"/>
      <c r="C53" s="34" t="s">
        <v>88</v>
      </c>
      <c r="D53" s="110" t="s">
        <v>65</v>
      </c>
      <c r="E53" s="111"/>
      <c r="F53" s="23">
        <v>38421</v>
      </c>
    </row>
    <row r="54" spans="1:6" ht="12.75" customHeight="1">
      <c r="A54" s="3">
        <v>926</v>
      </c>
      <c r="B54" s="115" t="s">
        <v>59</v>
      </c>
      <c r="C54" s="116"/>
      <c r="D54" s="116"/>
      <c r="E54" s="117"/>
      <c r="F54" s="54">
        <f>F55</f>
        <v>15478</v>
      </c>
    </row>
    <row r="55" spans="1:6" ht="12.75" customHeight="1">
      <c r="A55" s="11"/>
      <c r="B55" s="3">
        <v>92695</v>
      </c>
      <c r="C55" s="56"/>
      <c r="D55" s="112" t="s">
        <v>47</v>
      </c>
      <c r="E55" s="113"/>
      <c r="F55" s="54">
        <f>F56</f>
        <v>15478</v>
      </c>
    </row>
    <row r="56" spans="1:6" ht="12.75" customHeight="1">
      <c r="A56" s="18"/>
      <c r="B56" s="18"/>
      <c r="C56" s="34" t="s">
        <v>86</v>
      </c>
      <c r="D56" s="110" t="s">
        <v>87</v>
      </c>
      <c r="E56" s="111"/>
      <c r="F56" s="23">
        <v>15478</v>
      </c>
    </row>
    <row r="57" spans="1:6" ht="12.75">
      <c r="A57" s="58"/>
      <c r="B57" s="58"/>
      <c r="C57" s="59"/>
      <c r="D57" s="106" t="s">
        <v>10</v>
      </c>
      <c r="E57" s="107"/>
      <c r="F57" s="60">
        <f>F10+F13+F16+F20+F31+F34+F41+F54</f>
        <v>1243733.01</v>
      </c>
    </row>
    <row r="60" spans="1:6" ht="12.75">
      <c r="A60" s="103" t="s">
        <v>288</v>
      </c>
      <c r="B60" s="103"/>
      <c r="C60" s="103"/>
      <c r="D60" s="103"/>
      <c r="E60" s="103"/>
      <c r="F60" s="103"/>
    </row>
    <row r="61" spans="1:6" ht="12.75">
      <c r="A61" s="103"/>
      <c r="B61" s="103"/>
      <c r="C61" s="103"/>
      <c r="D61" s="103"/>
      <c r="E61" s="103"/>
      <c r="F61" s="103"/>
    </row>
    <row r="62" spans="1:6" ht="12.75">
      <c r="A62" s="50"/>
      <c r="B62" s="50"/>
      <c r="C62" s="50"/>
      <c r="D62" s="50"/>
      <c r="E62" s="50"/>
      <c r="F62" s="50" t="s">
        <v>12</v>
      </c>
    </row>
    <row r="63" spans="1:6" ht="12.75">
      <c r="A63" s="50"/>
      <c r="B63" s="50"/>
      <c r="C63" s="50"/>
      <c r="D63" s="50"/>
      <c r="E63" s="50"/>
      <c r="F63" s="50" t="s">
        <v>285</v>
      </c>
    </row>
    <row r="64" spans="1:6" ht="12.75">
      <c r="A64" s="50"/>
      <c r="B64" s="50"/>
      <c r="C64" s="50"/>
      <c r="D64" s="50"/>
      <c r="E64" s="50"/>
      <c r="F64" s="50"/>
    </row>
    <row r="65" spans="1:6" ht="12.75">
      <c r="A65" s="104" t="s">
        <v>41</v>
      </c>
      <c r="B65" s="104"/>
      <c r="C65" s="104"/>
      <c r="D65" s="104"/>
      <c r="E65" s="104"/>
      <c r="F65" s="104"/>
    </row>
    <row r="66" spans="1:6" ht="12.75">
      <c r="A66" s="105"/>
      <c r="B66" s="105"/>
      <c r="C66" s="105"/>
      <c r="D66" s="105"/>
      <c r="E66" s="105"/>
      <c r="F66" s="105"/>
    </row>
    <row r="67" spans="1:6" ht="12.75">
      <c r="A67" s="51" t="s">
        <v>0</v>
      </c>
      <c r="B67" s="51" t="s">
        <v>1</v>
      </c>
      <c r="C67" s="52" t="s">
        <v>2</v>
      </c>
      <c r="D67" s="102" t="s">
        <v>3</v>
      </c>
      <c r="E67" s="102"/>
      <c r="F67" s="51" t="s">
        <v>4</v>
      </c>
    </row>
    <row r="68" spans="1:6" ht="12.75">
      <c r="A68" s="53">
        <v>1</v>
      </c>
      <c r="B68" s="53">
        <v>2</v>
      </c>
      <c r="C68" s="53">
        <v>3</v>
      </c>
      <c r="D68" s="108">
        <v>4</v>
      </c>
      <c r="E68" s="108"/>
      <c r="F68" s="53">
        <v>5</v>
      </c>
    </row>
    <row r="69" spans="1:6" ht="38.25" customHeight="1">
      <c r="A69" s="3">
        <v>756</v>
      </c>
      <c r="B69" s="115" t="s">
        <v>48</v>
      </c>
      <c r="C69" s="116"/>
      <c r="D69" s="116"/>
      <c r="E69" s="117"/>
      <c r="F69" s="54">
        <f>F70</f>
        <v>9954</v>
      </c>
    </row>
    <row r="70" spans="1:6" ht="37.5" customHeight="1">
      <c r="A70" s="11"/>
      <c r="B70" s="55">
        <v>75618</v>
      </c>
      <c r="C70" s="56"/>
      <c r="D70" s="112" t="s">
        <v>49</v>
      </c>
      <c r="E70" s="113"/>
      <c r="F70" s="54">
        <f>SUM(F71:F72)</f>
        <v>9954</v>
      </c>
    </row>
    <row r="71" spans="1:6" ht="25.5" customHeight="1">
      <c r="A71" s="18"/>
      <c r="B71" s="57"/>
      <c r="C71" s="34" t="s">
        <v>92</v>
      </c>
      <c r="D71" s="110" t="s">
        <v>93</v>
      </c>
      <c r="E71" s="111"/>
      <c r="F71" s="23">
        <v>3000</v>
      </c>
    </row>
    <row r="72" spans="1:6" ht="12.75">
      <c r="A72" s="18"/>
      <c r="B72" s="18"/>
      <c r="C72" s="34" t="s">
        <v>50</v>
      </c>
      <c r="D72" s="110" t="s">
        <v>51</v>
      </c>
      <c r="E72" s="111"/>
      <c r="F72" s="23">
        <v>6954</v>
      </c>
    </row>
    <row r="73" spans="1:6" ht="12.75">
      <c r="A73" s="58"/>
      <c r="B73" s="58"/>
      <c r="C73" s="59"/>
      <c r="D73" s="106" t="s">
        <v>10</v>
      </c>
      <c r="E73" s="107"/>
      <c r="F73" s="60">
        <f>F69</f>
        <v>9954</v>
      </c>
    </row>
    <row r="76" spans="1:6" ht="12.75" customHeight="1">
      <c r="A76" s="103" t="s">
        <v>286</v>
      </c>
      <c r="B76" s="103"/>
      <c r="C76" s="103"/>
      <c r="D76" s="103"/>
      <c r="E76" s="103"/>
      <c r="F76" s="103"/>
    </row>
    <row r="77" spans="1:6" ht="12.75" customHeight="1">
      <c r="A77" s="103"/>
      <c r="B77" s="103"/>
      <c r="C77" s="103"/>
      <c r="D77" s="103"/>
      <c r="E77" s="103"/>
      <c r="F77" s="103"/>
    </row>
    <row r="78" spans="1:6" ht="12.75" customHeight="1">
      <c r="A78" s="50"/>
      <c r="B78" s="50"/>
      <c r="C78" s="50"/>
      <c r="D78" s="50"/>
      <c r="E78" s="50"/>
      <c r="F78" s="50" t="s">
        <v>12</v>
      </c>
    </row>
    <row r="79" spans="1:6" ht="12.75">
      <c r="A79" s="50"/>
      <c r="B79" s="50"/>
      <c r="C79" s="50"/>
      <c r="D79" s="50"/>
      <c r="E79" s="50"/>
      <c r="F79" s="50" t="s">
        <v>287</v>
      </c>
    </row>
    <row r="80" spans="1:6" ht="12.75">
      <c r="A80" s="50"/>
      <c r="B80" s="50"/>
      <c r="C80" s="50"/>
      <c r="D80" s="50"/>
      <c r="E80" s="50"/>
      <c r="F80" s="50"/>
    </row>
    <row r="81" spans="1:6" ht="12.75">
      <c r="A81" s="104" t="s">
        <v>40</v>
      </c>
      <c r="B81" s="104"/>
      <c r="C81" s="104"/>
      <c r="D81" s="104"/>
      <c r="E81" s="104"/>
      <c r="F81" s="104"/>
    </row>
    <row r="82" spans="1:6" ht="12.75">
      <c r="A82" s="105"/>
      <c r="B82" s="105"/>
      <c r="C82" s="105"/>
      <c r="D82" s="105"/>
      <c r="E82" s="105"/>
      <c r="F82" s="105"/>
    </row>
    <row r="83" spans="1:6" ht="12.75">
      <c r="A83" s="51" t="s">
        <v>0</v>
      </c>
      <c r="B83" s="51" t="s">
        <v>1</v>
      </c>
      <c r="C83" s="52" t="s">
        <v>2</v>
      </c>
      <c r="D83" s="102" t="s">
        <v>3</v>
      </c>
      <c r="E83" s="102"/>
      <c r="F83" s="51" t="s">
        <v>4</v>
      </c>
    </row>
    <row r="84" spans="1:6" ht="12.75">
      <c r="A84" s="53">
        <v>1</v>
      </c>
      <c r="B84" s="53">
        <v>2</v>
      </c>
      <c r="C84" s="53">
        <v>3</v>
      </c>
      <c r="D84" s="108">
        <v>4</v>
      </c>
      <c r="E84" s="108"/>
      <c r="F84" s="53">
        <v>5</v>
      </c>
    </row>
    <row r="85" spans="1:6" ht="12.75">
      <c r="A85" s="3">
        <v>750</v>
      </c>
      <c r="B85" s="115" t="s">
        <v>42</v>
      </c>
      <c r="C85" s="116"/>
      <c r="D85" s="116"/>
      <c r="E85" s="117"/>
      <c r="F85" s="54">
        <f>F86+F92+F94</f>
        <v>329000</v>
      </c>
    </row>
    <row r="86" spans="1:6" ht="12.75">
      <c r="A86" s="11"/>
      <c r="B86" s="55">
        <v>75022</v>
      </c>
      <c r="C86" s="56"/>
      <c r="D86" s="112" t="s">
        <v>224</v>
      </c>
      <c r="E86" s="113"/>
      <c r="F86" s="54">
        <f>SUM(F87:F91)</f>
        <v>81500</v>
      </c>
    </row>
    <row r="87" spans="1:6" ht="12.75">
      <c r="A87" s="18"/>
      <c r="B87" s="57"/>
      <c r="C87" s="34" t="s">
        <v>217</v>
      </c>
      <c r="D87" s="110" t="s">
        <v>222</v>
      </c>
      <c r="E87" s="111"/>
      <c r="F87" s="23">
        <v>70000</v>
      </c>
    </row>
    <row r="88" spans="1:6" ht="12.75">
      <c r="A88" s="18"/>
      <c r="B88" s="18"/>
      <c r="C88" s="34" t="s">
        <v>218</v>
      </c>
      <c r="D88" s="110" t="s">
        <v>54</v>
      </c>
      <c r="E88" s="111"/>
      <c r="F88" s="23">
        <v>1500</v>
      </c>
    </row>
    <row r="89" spans="1:6" ht="12.75">
      <c r="A89" s="18"/>
      <c r="B89" s="18"/>
      <c r="C89" s="34" t="s">
        <v>219</v>
      </c>
      <c r="D89" s="110" t="s">
        <v>81</v>
      </c>
      <c r="E89" s="111"/>
      <c r="F89" s="23">
        <v>1000</v>
      </c>
    </row>
    <row r="90" spans="1:6" ht="12.75">
      <c r="A90" s="18"/>
      <c r="B90" s="18"/>
      <c r="C90" s="34" t="s">
        <v>220</v>
      </c>
      <c r="D90" s="110" t="s">
        <v>73</v>
      </c>
      <c r="E90" s="111"/>
      <c r="F90" s="23">
        <v>8000</v>
      </c>
    </row>
    <row r="91" spans="1:6" ht="12.75">
      <c r="A91" s="18"/>
      <c r="B91" s="18"/>
      <c r="C91" s="34" t="s">
        <v>221</v>
      </c>
      <c r="D91" s="110" t="s">
        <v>223</v>
      </c>
      <c r="E91" s="111"/>
      <c r="F91" s="23">
        <v>1000</v>
      </c>
    </row>
    <row r="92" spans="1:6" ht="12.75">
      <c r="A92" s="11"/>
      <c r="B92" s="3">
        <v>75023</v>
      </c>
      <c r="C92" s="56"/>
      <c r="D92" s="112" t="s">
        <v>199</v>
      </c>
      <c r="E92" s="113"/>
      <c r="F92" s="54">
        <f>F93</f>
        <v>200000</v>
      </c>
    </row>
    <row r="93" spans="1:6" ht="12.75">
      <c r="A93" s="18"/>
      <c r="B93" s="57"/>
      <c r="C93" s="34" t="s">
        <v>67</v>
      </c>
      <c r="D93" s="110" t="s">
        <v>69</v>
      </c>
      <c r="E93" s="111"/>
      <c r="F93" s="23">
        <v>200000</v>
      </c>
    </row>
    <row r="94" spans="1:6" ht="12.75">
      <c r="A94" s="11"/>
      <c r="B94" s="3">
        <v>75075</v>
      </c>
      <c r="C94" s="56"/>
      <c r="D94" s="112" t="s">
        <v>53</v>
      </c>
      <c r="E94" s="113"/>
      <c r="F94" s="54">
        <f>F95</f>
        <v>47500</v>
      </c>
    </row>
    <row r="95" spans="1:6" ht="12.75">
      <c r="A95" s="18"/>
      <c r="B95" s="57"/>
      <c r="C95" s="34" t="s">
        <v>220</v>
      </c>
      <c r="D95" s="110" t="s">
        <v>73</v>
      </c>
      <c r="E95" s="111"/>
      <c r="F95" s="23">
        <v>47500</v>
      </c>
    </row>
    <row r="96" spans="1:6" ht="12.75">
      <c r="A96" s="3">
        <v>758</v>
      </c>
      <c r="B96" s="115" t="s">
        <v>100</v>
      </c>
      <c r="C96" s="116"/>
      <c r="D96" s="116"/>
      <c r="E96" s="117"/>
      <c r="F96" s="54">
        <f>F97</f>
        <v>151744</v>
      </c>
    </row>
    <row r="97" spans="1:6" ht="12.75">
      <c r="A97" s="11"/>
      <c r="B97" s="55">
        <v>75818</v>
      </c>
      <c r="C97" s="56"/>
      <c r="D97" s="112" t="s">
        <v>241</v>
      </c>
      <c r="E97" s="113"/>
      <c r="F97" s="54">
        <f>F98</f>
        <v>151744</v>
      </c>
    </row>
    <row r="98" spans="1:6" ht="12.75">
      <c r="A98" s="18"/>
      <c r="B98" s="57"/>
      <c r="C98" s="34" t="s">
        <v>240</v>
      </c>
      <c r="D98" s="110" t="s">
        <v>242</v>
      </c>
      <c r="E98" s="111"/>
      <c r="F98" s="23">
        <f>53023+98721</f>
        <v>151744</v>
      </c>
    </row>
    <row r="99" spans="1:6" ht="12.75" customHeight="1">
      <c r="A99" s="3">
        <v>852</v>
      </c>
      <c r="B99" s="115" t="s">
        <v>64</v>
      </c>
      <c r="C99" s="116"/>
      <c r="D99" s="116"/>
      <c r="E99" s="117"/>
      <c r="F99" s="54">
        <f>F100+F102+F104</f>
        <v>26184</v>
      </c>
    </row>
    <row r="100" spans="1:6" ht="40.5" customHeight="1">
      <c r="A100" s="11"/>
      <c r="B100" s="55">
        <v>85212</v>
      </c>
      <c r="C100" s="56"/>
      <c r="D100" s="112" t="s">
        <v>107</v>
      </c>
      <c r="E100" s="113"/>
      <c r="F100" s="54">
        <f>F101</f>
        <v>1000</v>
      </c>
    </row>
    <row r="101" spans="1:6" ht="41.25" customHeight="1">
      <c r="A101" s="18"/>
      <c r="B101" s="57"/>
      <c r="C101" s="34" t="s">
        <v>106</v>
      </c>
      <c r="D101" s="110" t="s">
        <v>113</v>
      </c>
      <c r="E101" s="114"/>
      <c r="F101" s="23">
        <v>1000</v>
      </c>
    </row>
    <row r="102" spans="1:6" ht="27" customHeight="1">
      <c r="A102" s="11"/>
      <c r="B102" s="3">
        <v>85214</v>
      </c>
      <c r="C102" s="56"/>
      <c r="D102" s="112" t="s">
        <v>110</v>
      </c>
      <c r="E102" s="113"/>
      <c r="F102" s="54">
        <f>F103</f>
        <v>1000</v>
      </c>
    </row>
    <row r="103" spans="1:6" ht="39.75" customHeight="1">
      <c r="A103" s="18"/>
      <c r="B103" s="57"/>
      <c r="C103" s="34" t="s">
        <v>106</v>
      </c>
      <c r="D103" s="110" t="s">
        <v>113</v>
      </c>
      <c r="E103" s="114"/>
      <c r="F103" s="23">
        <v>1000</v>
      </c>
    </row>
    <row r="104" spans="1:6" ht="12.75" customHeight="1">
      <c r="A104" s="11"/>
      <c r="B104" s="3">
        <v>85295</v>
      </c>
      <c r="C104" s="56"/>
      <c r="D104" s="112" t="s">
        <v>47</v>
      </c>
      <c r="E104" s="113"/>
      <c r="F104" s="54">
        <f>SUM(F105:F106)</f>
        <v>24184</v>
      </c>
    </row>
    <row r="105" spans="1:6" ht="12.75" customHeight="1">
      <c r="A105" s="18"/>
      <c r="B105" s="57"/>
      <c r="C105" s="34" t="s">
        <v>66</v>
      </c>
      <c r="D105" s="110" t="s">
        <v>68</v>
      </c>
      <c r="E105" s="111"/>
      <c r="F105" s="23">
        <v>20592</v>
      </c>
    </row>
    <row r="106" spans="1:6" ht="12.75" customHeight="1">
      <c r="A106" s="18"/>
      <c r="B106" s="18"/>
      <c r="C106" s="34" t="s">
        <v>67</v>
      </c>
      <c r="D106" s="110" t="s">
        <v>69</v>
      </c>
      <c r="E106" s="111"/>
      <c r="F106" s="23">
        <v>3592</v>
      </c>
    </row>
    <row r="107" spans="1:6" ht="12.75" customHeight="1">
      <c r="A107" s="3">
        <v>854</v>
      </c>
      <c r="B107" s="115" t="s">
        <v>188</v>
      </c>
      <c r="C107" s="116"/>
      <c r="D107" s="116"/>
      <c r="E107" s="117"/>
      <c r="F107" s="54">
        <f>F108</f>
        <v>9000</v>
      </c>
    </row>
    <row r="108" spans="1:6" ht="12.75" customHeight="1">
      <c r="A108" s="11"/>
      <c r="B108" s="55">
        <v>85417</v>
      </c>
      <c r="C108" s="56"/>
      <c r="D108" s="112" t="s">
        <v>246</v>
      </c>
      <c r="E108" s="113"/>
      <c r="F108" s="54">
        <f>F109</f>
        <v>9000</v>
      </c>
    </row>
    <row r="109" spans="1:6" ht="12.75" customHeight="1">
      <c r="A109" s="89"/>
      <c r="B109" s="91"/>
      <c r="C109" s="90"/>
      <c r="D109" s="118" t="s">
        <v>249</v>
      </c>
      <c r="E109" s="119"/>
      <c r="F109" s="23">
        <f>SUM(F110:F113)</f>
        <v>9000</v>
      </c>
    </row>
    <row r="110" spans="1:6" ht="12.75" customHeight="1">
      <c r="A110" s="18"/>
      <c r="B110" s="18"/>
      <c r="C110" s="34" t="s">
        <v>67</v>
      </c>
      <c r="D110" s="110" t="s">
        <v>69</v>
      </c>
      <c r="E110" s="111"/>
      <c r="F110" s="23">
        <v>655</v>
      </c>
    </row>
    <row r="111" spans="1:6" ht="12.75" customHeight="1">
      <c r="A111" s="18"/>
      <c r="B111" s="18"/>
      <c r="C111" s="34" t="s">
        <v>247</v>
      </c>
      <c r="D111" s="110" t="s">
        <v>162</v>
      </c>
      <c r="E111" s="111"/>
      <c r="F111" s="23">
        <v>95</v>
      </c>
    </row>
    <row r="112" spans="1:6" ht="12.75" customHeight="1">
      <c r="A112" s="18"/>
      <c r="B112" s="18"/>
      <c r="C112" s="34" t="s">
        <v>248</v>
      </c>
      <c r="D112" s="110" t="s">
        <v>43</v>
      </c>
      <c r="E112" s="111"/>
      <c r="F112" s="23">
        <v>4500</v>
      </c>
    </row>
    <row r="113" spans="1:6" ht="12.75" customHeight="1">
      <c r="A113" s="18"/>
      <c r="B113" s="18"/>
      <c r="C113" s="34" t="s">
        <v>218</v>
      </c>
      <c r="D113" s="110" t="s">
        <v>54</v>
      </c>
      <c r="E113" s="111"/>
      <c r="F113" s="23">
        <v>3750</v>
      </c>
    </row>
    <row r="114" spans="1:6" ht="12.75">
      <c r="A114" s="3">
        <v>926</v>
      </c>
      <c r="B114" s="115" t="s">
        <v>59</v>
      </c>
      <c r="C114" s="116"/>
      <c r="D114" s="116"/>
      <c r="E114" s="117"/>
      <c r="F114" s="54">
        <f>F115+F117+F119</f>
        <v>940000</v>
      </c>
    </row>
    <row r="115" spans="1:6" ht="12.75">
      <c r="A115" s="11"/>
      <c r="B115" s="55">
        <v>92604</v>
      </c>
      <c r="C115" s="56"/>
      <c r="D115" s="112" t="s">
        <v>60</v>
      </c>
      <c r="E115" s="113"/>
      <c r="F115" s="54">
        <f>F116</f>
        <v>600000</v>
      </c>
    </row>
    <row r="116" spans="1:6" ht="39" customHeight="1">
      <c r="A116" s="18"/>
      <c r="B116" s="74"/>
      <c r="C116" s="34" t="s">
        <v>61</v>
      </c>
      <c r="D116" s="110" t="s">
        <v>62</v>
      </c>
      <c r="E116" s="111"/>
      <c r="F116" s="23">
        <v>600000</v>
      </c>
    </row>
    <row r="117" spans="1:6" ht="12.75" customHeight="1">
      <c r="A117" s="11"/>
      <c r="B117" s="55">
        <v>92605</v>
      </c>
      <c r="C117" s="56"/>
      <c r="D117" s="112" t="s">
        <v>237</v>
      </c>
      <c r="E117" s="113"/>
      <c r="F117" s="54">
        <f>100000</f>
        <v>100000</v>
      </c>
    </row>
    <row r="118" spans="1:6" ht="41.25" customHeight="1">
      <c r="A118" s="18"/>
      <c r="B118" s="74"/>
      <c r="C118" s="34" t="s">
        <v>236</v>
      </c>
      <c r="D118" s="110" t="s">
        <v>238</v>
      </c>
      <c r="E118" s="111"/>
      <c r="F118" s="23">
        <v>100000</v>
      </c>
    </row>
    <row r="119" spans="1:6" ht="12.75" customHeight="1">
      <c r="A119" s="11"/>
      <c r="B119" s="3">
        <v>92695</v>
      </c>
      <c r="C119" s="56"/>
      <c r="D119" s="112" t="s">
        <v>47</v>
      </c>
      <c r="E119" s="113"/>
      <c r="F119" s="54">
        <f>F120</f>
        <v>240000</v>
      </c>
    </row>
    <row r="120" spans="1:6" ht="51.75" customHeight="1">
      <c r="A120" s="18"/>
      <c r="B120" s="57"/>
      <c r="C120" s="34" t="s">
        <v>205</v>
      </c>
      <c r="D120" s="110" t="s">
        <v>206</v>
      </c>
      <c r="E120" s="111"/>
      <c r="F120" s="23">
        <v>240000</v>
      </c>
    </row>
    <row r="121" spans="1:6" ht="12.75">
      <c r="A121" s="58"/>
      <c r="B121" s="58"/>
      <c r="C121" s="59"/>
      <c r="D121" s="106" t="s">
        <v>10</v>
      </c>
      <c r="E121" s="107"/>
      <c r="F121" s="60">
        <f>F85+F96+F99+F107+F114</f>
        <v>1455928</v>
      </c>
    </row>
    <row r="125" spans="1:6" ht="12.75">
      <c r="A125" s="103" t="s">
        <v>284</v>
      </c>
      <c r="B125" s="103"/>
      <c r="C125" s="103"/>
      <c r="D125" s="103"/>
      <c r="E125" s="103"/>
      <c r="F125" s="103"/>
    </row>
    <row r="126" spans="1:6" ht="12.75">
      <c r="A126" s="103"/>
      <c r="B126" s="103"/>
      <c r="C126" s="103"/>
      <c r="D126" s="103"/>
      <c r="E126" s="103"/>
      <c r="F126" s="103"/>
    </row>
    <row r="127" spans="1:6" ht="12.75">
      <c r="A127" s="50"/>
      <c r="B127" s="50"/>
      <c r="C127" s="50"/>
      <c r="D127" s="50"/>
      <c r="E127" s="50"/>
      <c r="F127" s="50" t="s">
        <v>12</v>
      </c>
    </row>
    <row r="128" spans="1:6" ht="12.75">
      <c r="A128" s="50"/>
      <c r="B128" s="50"/>
      <c r="C128" s="50"/>
      <c r="D128" s="50"/>
      <c r="E128" s="50"/>
      <c r="F128" s="50" t="s">
        <v>285</v>
      </c>
    </row>
    <row r="129" spans="1:6" ht="12.75">
      <c r="A129" s="50"/>
      <c r="B129" s="50"/>
      <c r="C129" s="50"/>
      <c r="D129" s="50"/>
      <c r="E129" s="50"/>
      <c r="F129" s="50"/>
    </row>
    <row r="130" spans="1:6" ht="12.75">
      <c r="A130" s="104" t="s">
        <v>55</v>
      </c>
      <c r="B130" s="104"/>
      <c r="C130" s="104"/>
      <c r="D130" s="104"/>
      <c r="E130" s="104"/>
      <c r="F130" s="104"/>
    </row>
    <row r="131" spans="1:6" ht="12.75">
      <c r="A131" s="105"/>
      <c r="B131" s="105"/>
      <c r="C131" s="105"/>
      <c r="D131" s="105"/>
      <c r="E131" s="105"/>
      <c r="F131" s="105"/>
    </row>
    <row r="132" spans="1:6" ht="12.75">
      <c r="A132" s="51" t="s">
        <v>0</v>
      </c>
      <c r="B132" s="51" t="s">
        <v>1</v>
      </c>
      <c r="C132" s="52" t="s">
        <v>2</v>
      </c>
      <c r="D132" s="102" t="s">
        <v>3</v>
      </c>
      <c r="E132" s="102"/>
      <c r="F132" s="51" t="s">
        <v>4</v>
      </c>
    </row>
    <row r="133" spans="1:6" ht="12.75">
      <c r="A133" s="53">
        <v>1</v>
      </c>
      <c r="B133" s="53">
        <v>2</v>
      </c>
      <c r="C133" s="53">
        <v>3</v>
      </c>
      <c r="D133" s="108">
        <v>4</v>
      </c>
      <c r="E133" s="108"/>
      <c r="F133" s="53">
        <v>5</v>
      </c>
    </row>
    <row r="134" spans="1:6" ht="12.75">
      <c r="A134" s="3">
        <v>600</v>
      </c>
      <c r="B134" s="115" t="s">
        <v>15</v>
      </c>
      <c r="C134" s="116"/>
      <c r="D134" s="116"/>
      <c r="E134" s="117"/>
      <c r="F134" s="54">
        <f>F135</f>
        <v>1405800</v>
      </c>
    </row>
    <row r="135" spans="1:6" ht="12.75">
      <c r="A135" s="11"/>
      <c r="B135" s="55">
        <v>60017</v>
      </c>
      <c r="C135" s="56"/>
      <c r="D135" s="112" t="s">
        <v>57</v>
      </c>
      <c r="E135" s="113"/>
      <c r="F135" s="54">
        <f>F136</f>
        <v>1405800</v>
      </c>
    </row>
    <row r="136" spans="1:6" ht="12.75">
      <c r="A136" s="18"/>
      <c r="B136" s="57"/>
      <c r="C136" s="34" t="s">
        <v>56</v>
      </c>
      <c r="D136" s="110" t="s">
        <v>58</v>
      </c>
      <c r="E136" s="111"/>
      <c r="F136" s="23">
        <v>1405800</v>
      </c>
    </row>
    <row r="137" spans="1:6" ht="12.75">
      <c r="A137" s="58"/>
      <c r="B137" s="58"/>
      <c r="C137" s="59"/>
      <c r="D137" s="106" t="s">
        <v>10</v>
      </c>
      <c r="E137" s="107"/>
      <c r="F137" s="60">
        <f>F134</f>
        <v>1405800</v>
      </c>
    </row>
  </sheetData>
  <mergeCells count="114">
    <mergeCell ref="D88:E88"/>
    <mergeCell ref="D89:E89"/>
    <mergeCell ref="D121:E121"/>
    <mergeCell ref="D83:E83"/>
    <mergeCell ref="D84:E84"/>
    <mergeCell ref="D115:E115"/>
    <mergeCell ref="D116:E116"/>
    <mergeCell ref="D105:E105"/>
    <mergeCell ref="D106:E106"/>
    <mergeCell ref="B114:E114"/>
    <mergeCell ref="D9:E9"/>
    <mergeCell ref="B20:E20"/>
    <mergeCell ref="D25:E25"/>
    <mergeCell ref="D72:E72"/>
    <mergeCell ref="D70:E70"/>
    <mergeCell ref="D30:E30"/>
    <mergeCell ref="B41:E41"/>
    <mergeCell ref="D68:E68"/>
    <mergeCell ref="B69:E69"/>
    <mergeCell ref="D57:E57"/>
    <mergeCell ref="A1:F2"/>
    <mergeCell ref="A6:F6"/>
    <mergeCell ref="A7:F7"/>
    <mergeCell ref="D8:E8"/>
    <mergeCell ref="B10:E10"/>
    <mergeCell ref="D11:E11"/>
    <mergeCell ref="D12:E12"/>
    <mergeCell ref="B13:E13"/>
    <mergeCell ref="D101:E101"/>
    <mergeCell ref="D136:E136"/>
    <mergeCell ref="A125:F126"/>
    <mergeCell ref="A130:F130"/>
    <mergeCell ref="A131:F131"/>
    <mergeCell ref="D132:E132"/>
    <mergeCell ref="D133:E133"/>
    <mergeCell ref="B134:E134"/>
    <mergeCell ref="D135:E135"/>
    <mergeCell ref="D111:E111"/>
    <mergeCell ref="D137:E137"/>
    <mergeCell ref="B85:E85"/>
    <mergeCell ref="D92:E92"/>
    <mergeCell ref="D93:E93"/>
    <mergeCell ref="D119:E119"/>
    <mergeCell ref="D120:E120"/>
    <mergeCell ref="D86:E86"/>
    <mergeCell ref="D87:E87"/>
    <mergeCell ref="D90:E90"/>
    <mergeCell ref="D91:E91"/>
    <mergeCell ref="D51:E51"/>
    <mergeCell ref="D52:E52"/>
    <mergeCell ref="A60:F61"/>
    <mergeCell ref="A66:F66"/>
    <mergeCell ref="A65:F65"/>
    <mergeCell ref="D53:E53"/>
    <mergeCell ref="B54:E54"/>
    <mergeCell ref="D55:E55"/>
    <mergeCell ref="D56:E56"/>
    <mergeCell ref="D36:E36"/>
    <mergeCell ref="D23:E23"/>
    <mergeCell ref="D24:E24"/>
    <mergeCell ref="D14:E14"/>
    <mergeCell ref="D15:E15"/>
    <mergeCell ref="B16:E16"/>
    <mergeCell ref="D17:E17"/>
    <mergeCell ref="D35:E35"/>
    <mergeCell ref="D19:E19"/>
    <mergeCell ref="D22:E22"/>
    <mergeCell ref="D21:E21"/>
    <mergeCell ref="B31:E31"/>
    <mergeCell ref="D32:E32"/>
    <mergeCell ref="D33:E33"/>
    <mergeCell ref="B34:E34"/>
    <mergeCell ref="D26:E26"/>
    <mergeCell ref="D27:E27"/>
    <mergeCell ref="D28:E28"/>
    <mergeCell ref="D29:E29"/>
    <mergeCell ref="D37:E37"/>
    <mergeCell ref="D38:E38"/>
    <mergeCell ref="D39:E39"/>
    <mergeCell ref="D40:E40"/>
    <mergeCell ref="D42:E42"/>
    <mergeCell ref="D43:E43"/>
    <mergeCell ref="D44:E44"/>
    <mergeCell ref="D46:E46"/>
    <mergeCell ref="D45:E45"/>
    <mergeCell ref="D47:E47"/>
    <mergeCell ref="D48:E48"/>
    <mergeCell ref="D49:E49"/>
    <mergeCell ref="D50:E50"/>
    <mergeCell ref="D71:E71"/>
    <mergeCell ref="A76:F77"/>
    <mergeCell ref="A81:F81"/>
    <mergeCell ref="A82:F82"/>
    <mergeCell ref="D73:E73"/>
    <mergeCell ref="D67:E67"/>
    <mergeCell ref="D113:E113"/>
    <mergeCell ref="D117:E117"/>
    <mergeCell ref="D118:E118"/>
    <mergeCell ref="B96:E96"/>
    <mergeCell ref="D97:E97"/>
    <mergeCell ref="D98:E98"/>
    <mergeCell ref="B107:E107"/>
    <mergeCell ref="D100:E100"/>
    <mergeCell ref="D102:E102"/>
    <mergeCell ref="D18:E18"/>
    <mergeCell ref="D94:E94"/>
    <mergeCell ref="D95:E95"/>
    <mergeCell ref="D112:E112"/>
    <mergeCell ref="D103:E103"/>
    <mergeCell ref="B99:E99"/>
    <mergeCell ref="D104:E104"/>
    <mergeCell ref="D108:E108"/>
    <mergeCell ref="D109:E109"/>
    <mergeCell ref="D110:E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G3" sqref="G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6.28125" style="0" customWidth="1"/>
    <col min="4" max="4" width="44.57421875" style="0" customWidth="1"/>
    <col min="5" max="5" width="13.57421875" style="0" customWidth="1"/>
    <col min="6" max="6" width="12.28125" style="0" customWidth="1"/>
    <col min="11" max="11" width="4.28125" style="0" customWidth="1"/>
    <col min="12" max="12" width="6.57421875" style="0" customWidth="1"/>
    <col min="13" max="13" width="6.00390625" style="0" customWidth="1"/>
    <col min="14" max="14" width="22.57421875" style="0" customWidth="1"/>
    <col min="15" max="15" width="52.421875" style="0" customWidth="1"/>
    <col min="16" max="16" width="9.57421875" style="0" customWidth="1"/>
  </cols>
  <sheetData>
    <row r="1" spans="1:6" ht="12.75">
      <c r="A1" s="2"/>
      <c r="B1" s="2"/>
      <c r="C1" s="2"/>
      <c r="D1" s="2"/>
      <c r="E1" s="2"/>
      <c r="F1" s="8" t="s">
        <v>282</v>
      </c>
    </row>
    <row r="2" spans="1:6" ht="12.75">
      <c r="A2" s="133" t="s">
        <v>12</v>
      </c>
      <c r="B2" s="134"/>
      <c r="C2" s="134"/>
      <c r="D2" s="134"/>
      <c r="E2" s="134"/>
      <c r="F2" s="134"/>
    </row>
    <row r="3" spans="1:6" ht="12.75">
      <c r="A3" s="9"/>
      <c r="B3" s="10"/>
      <c r="C3" s="10"/>
      <c r="D3" s="10"/>
      <c r="E3" s="10"/>
      <c r="F3" s="8" t="s">
        <v>283</v>
      </c>
    </row>
    <row r="4" spans="1:6" ht="12.75">
      <c r="A4" s="9"/>
      <c r="B4" s="10" t="s">
        <v>8</v>
      </c>
      <c r="C4" s="10"/>
      <c r="D4" s="10" t="s">
        <v>9</v>
      </c>
      <c r="E4" s="10"/>
      <c r="F4" s="10"/>
    </row>
    <row r="5" spans="1:6" ht="12.75">
      <c r="A5" s="9"/>
      <c r="B5" s="10"/>
      <c r="C5" s="10"/>
      <c r="D5" s="10"/>
      <c r="E5" s="10"/>
      <c r="F5" s="10"/>
    </row>
    <row r="6" spans="1:6" ht="12.75">
      <c r="A6" s="135" t="s">
        <v>5</v>
      </c>
      <c r="B6" s="135"/>
      <c r="C6" s="135"/>
      <c r="D6" s="135"/>
      <c r="E6" s="135"/>
      <c r="F6" s="135"/>
    </row>
    <row r="7" spans="1:6" ht="12.75">
      <c r="A7" s="2"/>
      <c r="B7" s="2"/>
      <c r="C7" s="2"/>
      <c r="D7" s="2"/>
      <c r="E7" s="2"/>
      <c r="F7" s="2"/>
    </row>
    <row r="8" spans="1:6" ht="12.75" customHeight="1">
      <c r="A8" s="136" t="s">
        <v>0</v>
      </c>
      <c r="B8" s="136" t="s">
        <v>1</v>
      </c>
      <c r="C8" s="136" t="s">
        <v>2</v>
      </c>
      <c r="D8" s="136" t="s">
        <v>3</v>
      </c>
      <c r="E8" s="137" t="s">
        <v>4</v>
      </c>
      <c r="F8" s="137"/>
    </row>
    <row r="9" spans="1:6" ht="15" customHeight="1">
      <c r="A9" s="136"/>
      <c r="B9" s="136"/>
      <c r="C9" s="136"/>
      <c r="D9" s="136"/>
      <c r="E9" s="3" t="s">
        <v>6</v>
      </c>
      <c r="F9" s="3" t="s">
        <v>7</v>
      </c>
    </row>
    <row r="10" spans="1:6" ht="14.25" customHeight="1">
      <c r="A10" s="6">
        <v>1</v>
      </c>
      <c r="B10" s="6">
        <v>2</v>
      </c>
      <c r="C10" s="1">
        <v>3</v>
      </c>
      <c r="D10" s="6">
        <v>4</v>
      </c>
      <c r="E10" s="6">
        <v>5</v>
      </c>
      <c r="F10" s="6">
        <v>6</v>
      </c>
    </row>
    <row r="11" spans="1:6" ht="14.25" customHeight="1">
      <c r="A11" s="43" t="s">
        <v>14</v>
      </c>
      <c r="B11" s="3"/>
      <c r="C11" s="12"/>
      <c r="D11" s="28" t="s">
        <v>15</v>
      </c>
      <c r="E11" s="5">
        <f>E12</f>
        <v>1525000</v>
      </c>
      <c r="F11" s="5">
        <f>F12</f>
        <v>900000</v>
      </c>
    </row>
    <row r="12" spans="1:6" ht="14.25" customHeight="1">
      <c r="A12" s="11"/>
      <c r="B12" s="44" t="s">
        <v>16</v>
      </c>
      <c r="C12" s="24"/>
      <c r="D12" s="31" t="s">
        <v>80</v>
      </c>
      <c r="E12" s="25">
        <f>E16+E18+E20</f>
        <v>1525000</v>
      </c>
      <c r="F12" s="25">
        <f>F13+F18+F20</f>
        <v>900000</v>
      </c>
    </row>
    <row r="13" spans="1:6" ht="14.25" customHeight="1">
      <c r="A13" s="29"/>
      <c r="B13" s="11"/>
      <c r="C13" s="41">
        <v>6050</v>
      </c>
      <c r="D13" s="26" t="s">
        <v>255</v>
      </c>
      <c r="E13" s="27"/>
      <c r="F13" s="27">
        <f>SUM(F14:F16)</f>
        <v>900000</v>
      </c>
    </row>
    <row r="14" spans="1:6" s="94" customFormat="1" ht="22.5" customHeight="1">
      <c r="A14" s="65"/>
      <c r="B14" s="66"/>
      <c r="C14" s="85"/>
      <c r="D14" s="68" t="s">
        <v>258</v>
      </c>
      <c r="E14" s="69"/>
      <c r="F14" s="69">
        <v>500000</v>
      </c>
    </row>
    <row r="15" spans="1:6" s="94" customFormat="1" ht="12.75" customHeight="1">
      <c r="A15" s="65"/>
      <c r="B15" s="66"/>
      <c r="C15" s="85"/>
      <c r="D15" s="68" t="s">
        <v>259</v>
      </c>
      <c r="E15" s="69"/>
      <c r="F15" s="69">
        <v>350000</v>
      </c>
    </row>
    <row r="16" spans="1:6" ht="14.25" customHeight="1">
      <c r="A16" s="70"/>
      <c r="B16" s="70"/>
      <c r="C16" s="71"/>
      <c r="D16" s="72" t="s">
        <v>79</v>
      </c>
      <c r="E16" s="69"/>
      <c r="F16" s="73">
        <v>50000</v>
      </c>
    </row>
    <row r="17" spans="1:6" ht="14.25" customHeight="1">
      <c r="A17" s="29"/>
      <c r="B17" s="11"/>
      <c r="C17" s="41">
        <v>6058</v>
      </c>
      <c r="D17" s="26" t="s">
        <v>255</v>
      </c>
      <c r="E17" s="27">
        <f>E18</f>
        <v>1488750</v>
      </c>
      <c r="F17" s="27"/>
    </row>
    <row r="18" spans="1:6" ht="14.25" customHeight="1">
      <c r="A18" s="70"/>
      <c r="B18" s="70"/>
      <c r="C18" s="71"/>
      <c r="D18" s="72" t="s">
        <v>254</v>
      </c>
      <c r="E18" s="69">
        <v>1488750</v>
      </c>
      <c r="F18" s="73"/>
    </row>
    <row r="19" spans="1:6" ht="14.25" customHeight="1">
      <c r="A19" s="29"/>
      <c r="B19" s="11"/>
      <c r="C19" s="41">
        <v>6059</v>
      </c>
      <c r="D19" s="26" t="s">
        <v>255</v>
      </c>
      <c r="E19" s="27">
        <f>E20</f>
        <v>36250</v>
      </c>
      <c r="F19" s="27"/>
    </row>
    <row r="20" spans="1:6" ht="14.25" customHeight="1">
      <c r="A20" s="70"/>
      <c r="B20" s="70"/>
      <c r="C20" s="71"/>
      <c r="D20" s="72" t="s">
        <v>254</v>
      </c>
      <c r="E20" s="69">
        <v>36250</v>
      </c>
      <c r="F20" s="73"/>
    </row>
    <row r="21" spans="1:6" ht="14.25" customHeight="1">
      <c r="A21" s="43" t="s">
        <v>17</v>
      </c>
      <c r="B21" s="3"/>
      <c r="C21" s="12"/>
      <c r="D21" s="17" t="s">
        <v>42</v>
      </c>
      <c r="E21" s="5">
        <f>E22+E25</f>
        <v>210000</v>
      </c>
      <c r="F21" s="5">
        <f>F22+F25</f>
        <v>210000</v>
      </c>
    </row>
    <row r="22" spans="1:6" ht="14.25" customHeight="1">
      <c r="A22" s="11"/>
      <c r="B22" s="44" t="s">
        <v>18</v>
      </c>
      <c r="C22" s="24"/>
      <c r="D22" s="28" t="s">
        <v>199</v>
      </c>
      <c r="E22" s="25">
        <f>SUM(E23:E24)</f>
        <v>110000</v>
      </c>
      <c r="F22" s="25">
        <f>SUM(F23:F24)</f>
        <v>110000</v>
      </c>
    </row>
    <row r="23" spans="1:6" ht="14.25" customHeight="1">
      <c r="A23" s="29"/>
      <c r="B23" s="11"/>
      <c r="C23" s="41">
        <v>4300</v>
      </c>
      <c r="D23" s="26" t="s">
        <v>73</v>
      </c>
      <c r="E23" s="27">
        <v>110000</v>
      </c>
      <c r="F23" s="27"/>
    </row>
    <row r="24" spans="1:6" ht="25.5" customHeight="1">
      <c r="A24" s="18"/>
      <c r="B24" s="18"/>
      <c r="C24" s="12">
        <v>6060</v>
      </c>
      <c r="D24" s="88" t="s">
        <v>201</v>
      </c>
      <c r="E24" s="27"/>
      <c r="F24" s="27">
        <v>110000</v>
      </c>
    </row>
    <row r="25" spans="1:6" ht="14.25" customHeight="1">
      <c r="A25" s="11"/>
      <c r="B25" s="44" t="s">
        <v>52</v>
      </c>
      <c r="C25" s="24"/>
      <c r="D25" s="28" t="s">
        <v>53</v>
      </c>
      <c r="E25" s="25">
        <f>SUM(E26:E27)</f>
        <v>100000</v>
      </c>
      <c r="F25" s="25">
        <f>SUM(F26:F27)</f>
        <v>100000</v>
      </c>
    </row>
    <row r="26" spans="1:6" ht="14.25" customHeight="1">
      <c r="A26" s="29"/>
      <c r="B26" s="11"/>
      <c r="C26" s="41">
        <v>4170</v>
      </c>
      <c r="D26" s="26" t="s">
        <v>43</v>
      </c>
      <c r="E26" s="27"/>
      <c r="F26" s="27">
        <v>100000</v>
      </c>
    </row>
    <row r="27" spans="1:6" ht="14.25" customHeight="1">
      <c r="A27" s="18"/>
      <c r="B27" s="18"/>
      <c r="C27" s="12">
        <v>4210</v>
      </c>
      <c r="D27" s="64" t="s">
        <v>54</v>
      </c>
      <c r="E27" s="27">
        <v>100000</v>
      </c>
      <c r="F27" s="6"/>
    </row>
    <row r="28" spans="1:6" ht="24" customHeight="1">
      <c r="A28" s="43" t="s">
        <v>260</v>
      </c>
      <c r="B28" s="3"/>
      <c r="C28" s="12"/>
      <c r="D28" s="28" t="s">
        <v>263</v>
      </c>
      <c r="E28" s="5">
        <f>E29</f>
        <v>0</v>
      </c>
      <c r="F28" s="5">
        <f>F29</f>
        <v>50000</v>
      </c>
    </row>
    <row r="29" spans="1:6" ht="14.25" customHeight="1">
      <c r="A29" s="11"/>
      <c r="B29" s="44" t="s">
        <v>261</v>
      </c>
      <c r="C29" s="24"/>
      <c r="D29" s="31" t="s">
        <v>47</v>
      </c>
      <c r="E29" s="25"/>
      <c r="F29" s="25">
        <f>F30</f>
        <v>50000</v>
      </c>
    </row>
    <row r="30" spans="1:6" ht="14.25" customHeight="1">
      <c r="A30" s="29"/>
      <c r="B30" s="11"/>
      <c r="C30" s="41">
        <v>6050</v>
      </c>
      <c r="D30" s="26" t="s">
        <v>255</v>
      </c>
      <c r="E30" s="27"/>
      <c r="F30" s="27">
        <f>F31</f>
        <v>50000</v>
      </c>
    </row>
    <row r="31" spans="1:6" ht="14.25" customHeight="1">
      <c r="A31" s="65"/>
      <c r="B31" s="66"/>
      <c r="C31" s="85"/>
      <c r="D31" s="68" t="s">
        <v>262</v>
      </c>
      <c r="E31" s="69"/>
      <c r="F31" s="69">
        <v>50000</v>
      </c>
    </row>
    <row r="32" spans="1:6" ht="14.25" customHeight="1">
      <c r="A32" s="43" t="s">
        <v>28</v>
      </c>
      <c r="B32" s="3"/>
      <c r="C32" s="12"/>
      <c r="D32" s="17" t="s">
        <v>182</v>
      </c>
      <c r="E32" s="5">
        <f>E33</f>
        <v>6036</v>
      </c>
      <c r="F32" s="5">
        <f>F33</f>
        <v>2451</v>
      </c>
    </row>
    <row r="33" spans="1:6" ht="14.25" customHeight="1">
      <c r="A33" s="11"/>
      <c r="B33" s="44" t="s">
        <v>125</v>
      </c>
      <c r="C33" s="24"/>
      <c r="D33" s="28" t="s">
        <v>104</v>
      </c>
      <c r="E33" s="25">
        <f>E34</f>
        <v>6036</v>
      </c>
      <c r="F33" s="25">
        <f>F34</f>
        <v>2451</v>
      </c>
    </row>
    <row r="34" spans="1:6" ht="14.25" customHeight="1">
      <c r="A34" s="83"/>
      <c r="B34" s="84"/>
      <c r="C34" s="85"/>
      <c r="D34" s="86" t="s">
        <v>185</v>
      </c>
      <c r="E34" s="69">
        <f>SUM(E35:E36)</f>
        <v>6036</v>
      </c>
      <c r="F34" s="69">
        <f>SUM(F35:F36)</f>
        <v>2451</v>
      </c>
    </row>
    <row r="35" spans="1:6" ht="14.25" customHeight="1">
      <c r="A35" s="29"/>
      <c r="B35" s="11"/>
      <c r="C35" s="41">
        <v>4040</v>
      </c>
      <c r="D35" s="26" t="s">
        <v>183</v>
      </c>
      <c r="E35" s="27">
        <v>6036</v>
      </c>
      <c r="F35" s="27"/>
    </row>
    <row r="36" spans="1:6" ht="14.25" customHeight="1">
      <c r="A36" s="29"/>
      <c r="B36" s="11"/>
      <c r="C36" s="41">
        <v>4440</v>
      </c>
      <c r="D36" s="26" t="s">
        <v>184</v>
      </c>
      <c r="E36" s="27"/>
      <c r="F36" s="27">
        <v>2451</v>
      </c>
    </row>
    <row r="37" spans="1:6" ht="12.75" customHeight="1">
      <c r="A37" s="43" t="s">
        <v>70</v>
      </c>
      <c r="B37" s="3"/>
      <c r="C37" s="12"/>
      <c r="D37" s="17" t="s">
        <v>64</v>
      </c>
      <c r="E37" s="5">
        <f>E38</f>
        <v>14000</v>
      </c>
      <c r="F37" s="5">
        <f>F38</f>
        <v>14000</v>
      </c>
    </row>
    <row r="38" spans="1:6" ht="13.5" customHeight="1">
      <c r="A38" s="11"/>
      <c r="B38" s="44" t="s">
        <v>71</v>
      </c>
      <c r="C38" s="24"/>
      <c r="D38" s="28" t="s">
        <v>72</v>
      </c>
      <c r="E38" s="25">
        <f>SUM(E39:E41)</f>
        <v>14000</v>
      </c>
      <c r="F38" s="25">
        <f>SUM(F39:F41)</f>
        <v>14000</v>
      </c>
    </row>
    <row r="39" spans="1:6" ht="12.75" customHeight="1">
      <c r="A39" s="29"/>
      <c r="B39" s="11"/>
      <c r="C39" s="41">
        <v>4110</v>
      </c>
      <c r="D39" s="26" t="s">
        <v>69</v>
      </c>
      <c r="E39" s="27"/>
      <c r="F39" s="27">
        <v>2000</v>
      </c>
    </row>
    <row r="40" spans="1:6" ht="12.75">
      <c r="A40" s="29"/>
      <c r="B40" s="11"/>
      <c r="C40" s="41">
        <v>4170</v>
      </c>
      <c r="D40" s="26" t="s">
        <v>43</v>
      </c>
      <c r="E40" s="27"/>
      <c r="F40" s="27">
        <v>12000</v>
      </c>
    </row>
    <row r="41" spans="1:6" ht="12.75">
      <c r="A41" s="29"/>
      <c r="B41" s="11"/>
      <c r="C41" s="40">
        <v>4300</v>
      </c>
      <c r="D41" s="26" t="s">
        <v>73</v>
      </c>
      <c r="E41" s="27">
        <v>14000</v>
      </c>
      <c r="F41" s="27"/>
    </row>
    <row r="42" spans="1:6" ht="25.5">
      <c r="A42" s="43" t="s">
        <v>46</v>
      </c>
      <c r="B42" s="3"/>
      <c r="C42" s="12"/>
      <c r="D42" s="17" t="s">
        <v>84</v>
      </c>
      <c r="E42" s="5">
        <f>E43</f>
        <v>9000</v>
      </c>
      <c r="F42" s="5">
        <f>F43</f>
        <v>9000</v>
      </c>
    </row>
    <row r="43" spans="1:6" ht="12.75">
      <c r="A43" s="11"/>
      <c r="B43" s="44" t="s">
        <v>83</v>
      </c>
      <c r="C43" s="24"/>
      <c r="D43" s="28" t="s">
        <v>85</v>
      </c>
      <c r="E43" s="25">
        <f>SUM(E44:E45)</f>
        <v>9000</v>
      </c>
      <c r="F43" s="25">
        <f>SUM(F44:F45)</f>
        <v>9000</v>
      </c>
    </row>
    <row r="44" spans="1:6" ht="12.75">
      <c r="A44" s="29"/>
      <c r="B44" s="11"/>
      <c r="C44" s="41">
        <v>4010</v>
      </c>
      <c r="D44" s="26" t="s">
        <v>68</v>
      </c>
      <c r="E44" s="27"/>
      <c r="F44" s="27">
        <v>9000</v>
      </c>
    </row>
    <row r="45" spans="1:6" ht="12.75">
      <c r="A45" s="29"/>
      <c r="B45" s="11"/>
      <c r="C45" s="41">
        <v>4210</v>
      </c>
      <c r="D45" s="26" t="s">
        <v>54</v>
      </c>
      <c r="E45" s="27">
        <v>9000</v>
      </c>
      <c r="F45" s="27"/>
    </row>
    <row r="46" spans="1:6" ht="12.75">
      <c r="A46" s="43" t="s">
        <v>186</v>
      </c>
      <c r="B46" s="3"/>
      <c r="C46" s="12"/>
      <c r="D46" s="17" t="s">
        <v>188</v>
      </c>
      <c r="E46" s="5">
        <f>E47</f>
        <v>0</v>
      </c>
      <c r="F46" s="5">
        <f>F47</f>
        <v>3585</v>
      </c>
    </row>
    <row r="47" spans="1:6" ht="12.75">
      <c r="A47" s="11"/>
      <c r="B47" s="44" t="s">
        <v>187</v>
      </c>
      <c r="C47" s="24"/>
      <c r="D47" s="28" t="s">
        <v>189</v>
      </c>
      <c r="E47" s="25">
        <f>E48</f>
        <v>0</v>
      </c>
      <c r="F47" s="25">
        <f>F48</f>
        <v>3585</v>
      </c>
    </row>
    <row r="48" spans="1:6" ht="12.75">
      <c r="A48" s="83"/>
      <c r="B48" s="84"/>
      <c r="C48" s="85"/>
      <c r="D48" s="86" t="s">
        <v>185</v>
      </c>
      <c r="E48" s="69">
        <f>SUM(E49:E50)</f>
        <v>0</v>
      </c>
      <c r="F48" s="69">
        <f>SUM(F49:F51)</f>
        <v>3585</v>
      </c>
    </row>
    <row r="49" spans="1:6" ht="12.75">
      <c r="A49" s="29"/>
      <c r="B49" s="11"/>
      <c r="C49" s="41">
        <v>4010</v>
      </c>
      <c r="D49" s="26" t="s">
        <v>68</v>
      </c>
      <c r="E49" s="27"/>
      <c r="F49" s="27">
        <v>2975</v>
      </c>
    </row>
    <row r="50" spans="1:6" ht="12.75">
      <c r="A50" s="29"/>
      <c r="B50" s="11"/>
      <c r="C50" s="82">
        <v>4110</v>
      </c>
      <c r="D50" s="26" t="s">
        <v>69</v>
      </c>
      <c r="E50" s="27"/>
      <c r="F50" s="27">
        <v>537</v>
      </c>
    </row>
    <row r="51" spans="1:6" ht="12.75">
      <c r="A51" s="29"/>
      <c r="B51" s="11"/>
      <c r="C51" s="82">
        <v>4120</v>
      </c>
      <c r="D51" s="26" t="s">
        <v>162</v>
      </c>
      <c r="E51" s="27"/>
      <c r="F51" s="27">
        <v>73</v>
      </c>
    </row>
    <row r="52" spans="1:6" ht="25.5">
      <c r="A52" s="43" t="s">
        <v>74</v>
      </c>
      <c r="B52" s="3"/>
      <c r="C52" s="12"/>
      <c r="D52" s="17" t="s">
        <v>76</v>
      </c>
      <c r="E52" s="5">
        <f>E53</f>
        <v>50000</v>
      </c>
      <c r="F52" s="5">
        <f>F53</f>
        <v>300000</v>
      </c>
    </row>
    <row r="53" spans="1:6" ht="12.75">
      <c r="A53" s="11"/>
      <c r="B53" s="44" t="s">
        <v>75</v>
      </c>
      <c r="C53" s="24"/>
      <c r="D53" s="28" t="s">
        <v>47</v>
      </c>
      <c r="E53" s="25">
        <f>E54</f>
        <v>50000</v>
      </c>
      <c r="F53" s="25">
        <f>F54</f>
        <v>300000</v>
      </c>
    </row>
    <row r="54" spans="1:6" ht="12.75">
      <c r="A54" s="29"/>
      <c r="B54" s="11"/>
      <c r="C54" s="41">
        <v>6050</v>
      </c>
      <c r="D54" s="26" t="s">
        <v>77</v>
      </c>
      <c r="E54" s="27">
        <f>SUM(E55:E56)</f>
        <v>50000</v>
      </c>
      <c r="F54" s="27">
        <f>SUM(F55:F56)</f>
        <v>300000</v>
      </c>
    </row>
    <row r="55" spans="1:6" ht="12.75">
      <c r="A55" s="65"/>
      <c r="B55" s="66"/>
      <c r="C55" s="67"/>
      <c r="D55" s="68" t="s">
        <v>78</v>
      </c>
      <c r="E55" s="69">
        <v>50000</v>
      </c>
      <c r="F55" s="69"/>
    </row>
    <row r="56" spans="1:6" ht="12.75">
      <c r="A56" s="65"/>
      <c r="B56" s="66"/>
      <c r="C56" s="93"/>
      <c r="D56" s="68" t="s">
        <v>256</v>
      </c>
      <c r="E56" s="69"/>
      <c r="F56" s="69">
        <v>300000</v>
      </c>
    </row>
    <row r="57" spans="1:6" ht="25.5">
      <c r="A57" s="43" t="s">
        <v>21</v>
      </c>
      <c r="B57" s="3"/>
      <c r="C57" s="12"/>
      <c r="D57" s="17" t="s">
        <v>161</v>
      </c>
      <c r="E57" s="5">
        <f>E58</f>
        <v>41</v>
      </c>
      <c r="F57" s="5">
        <f>F58</f>
        <v>41</v>
      </c>
    </row>
    <row r="58" spans="1:6" ht="12.75">
      <c r="A58" s="11"/>
      <c r="B58" s="44" t="s">
        <v>160</v>
      </c>
      <c r="C58" s="24"/>
      <c r="D58" s="28" t="s">
        <v>47</v>
      </c>
      <c r="E58" s="25">
        <f>SUM(E59:E60)</f>
        <v>41</v>
      </c>
      <c r="F58" s="25">
        <f>SUM(F59:F60)</f>
        <v>41</v>
      </c>
    </row>
    <row r="59" spans="1:6" ht="12.75">
      <c r="A59" s="29"/>
      <c r="B59" s="11"/>
      <c r="C59" s="41">
        <v>4120</v>
      </c>
      <c r="D59" s="26" t="s">
        <v>162</v>
      </c>
      <c r="E59" s="27"/>
      <c r="F59" s="27">
        <v>41</v>
      </c>
    </row>
    <row r="60" spans="1:6" ht="12.75">
      <c r="A60" s="29"/>
      <c r="B60" s="11"/>
      <c r="C60" s="41">
        <v>4300</v>
      </c>
      <c r="D60" s="26" t="s">
        <v>73</v>
      </c>
      <c r="E60" s="27">
        <v>41</v>
      </c>
      <c r="F60" s="27"/>
    </row>
    <row r="61" spans="1:6" ht="12.75">
      <c r="A61" s="43" t="s">
        <v>30</v>
      </c>
      <c r="B61" s="3"/>
      <c r="C61" s="12"/>
      <c r="D61" s="17" t="s">
        <v>59</v>
      </c>
      <c r="E61" s="5">
        <f>E62</f>
        <v>84502</v>
      </c>
      <c r="F61" s="5">
        <f>F62</f>
        <v>409502</v>
      </c>
    </row>
    <row r="62" spans="1:6" ht="12.75">
      <c r="A62" s="11"/>
      <c r="B62" s="44" t="s">
        <v>31</v>
      </c>
      <c r="C62" s="24"/>
      <c r="D62" s="28" t="s">
        <v>47</v>
      </c>
      <c r="E62" s="25">
        <f>E63+E64+E69+E71</f>
        <v>84502</v>
      </c>
      <c r="F62" s="25">
        <f>F63+F64+F69+F71</f>
        <v>409502</v>
      </c>
    </row>
    <row r="63" spans="1:6" ht="12.75">
      <c r="A63" s="29"/>
      <c r="B63" s="11"/>
      <c r="C63" s="41">
        <v>4270</v>
      </c>
      <c r="D63" s="26" t="s">
        <v>81</v>
      </c>
      <c r="E63" s="27"/>
      <c r="F63" s="27">
        <v>84502</v>
      </c>
    </row>
    <row r="64" spans="1:6" ht="12.75">
      <c r="A64" s="29"/>
      <c r="B64" s="11"/>
      <c r="C64" s="41">
        <v>6050</v>
      </c>
      <c r="D64" s="26" t="s">
        <v>255</v>
      </c>
      <c r="E64" s="27">
        <f>SUM(E65:E68)</f>
        <v>84502</v>
      </c>
      <c r="F64" s="27">
        <f>SUM(F65:F68)</f>
        <v>225000</v>
      </c>
    </row>
    <row r="65" spans="1:6" ht="12.75">
      <c r="A65" s="65"/>
      <c r="B65" s="66"/>
      <c r="C65" s="67"/>
      <c r="D65" s="68" t="s">
        <v>257</v>
      </c>
      <c r="E65" s="69"/>
      <c r="F65" s="69">
        <v>100000</v>
      </c>
    </row>
    <row r="66" spans="1:6" ht="12.75">
      <c r="A66" s="65"/>
      <c r="B66" s="66"/>
      <c r="C66" s="96"/>
      <c r="D66" s="68" t="s">
        <v>82</v>
      </c>
      <c r="E66" s="69">
        <v>84502</v>
      </c>
      <c r="F66" s="69"/>
    </row>
    <row r="67" spans="1:6" ht="25.5">
      <c r="A67" s="65"/>
      <c r="B67" s="66"/>
      <c r="C67" s="96"/>
      <c r="D67" s="68" t="s">
        <v>265</v>
      </c>
      <c r="E67" s="69"/>
      <c r="F67" s="69">
        <v>100000</v>
      </c>
    </row>
    <row r="68" spans="1:6" ht="38.25">
      <c r="A68" s="65"/>
      <c r="B68" s="66"/>
      <c r="C68" s="93"/>
      <c r="D68" s="68" t="s">
        <v>266</v>
      </c>
      <c r="E68" s="69"/>
      <c r="F68" s="69">
        <v>25000</v>
      </c>
    </row>
    <row r="69" spans="1:6" ht="12.75">
      <c r="A69" s="29"/>
      <c r="B69" s="11"/>
      <c r="C69" s="41">
        <v>6058</v>
      </c>
      <c r="D69" s="26" t="s">
        <v>255</v>
      </c>
      <c r="E69" s="27"/>
      <c r="F69" s="27">
        <f>F70</f>
        <v>36250</v>
      </c>
    </row>
    <row r="70" spans="1:6" ht="25.5">
      <c r="A70" s="65"/>
      <c r="B70" s="66"/>
      <c r="C70" s="95"/>
      <c r="D70" s="68" t="s">
        <v>264</v>
      </c>
      <c r="E70" s="69"/>
      <c r="F70" s="69">
        <v>36250</v>
      </c>
    </row>
    <row r="71" spans="1:6" ht="12.75">
      <c r="A71" s="29"/>
      <c r="B71" s="11"/>
      <c r="C71" s="41">
        <v>6059</v>
      </c>
      <c r="D71" s="26" t="s">
        <v>255</v>
      </c>
      <c r="E71" s="27"/>
      <c r="F71" s="27">
        <f>F72</f>
        <v>63750</v>
      </c>
    </row>
    <row r="72" spans="1:6" ht="25.5">
      <c r="A72" s="65"/>
      <c r="B72" s="66"/>
      <c r="C72" s="95"/>
      <c r="D72" s="68" t="s">
        <v>264</v>
      </c>
      <c r="E72" s="69"/>
      <c r="F72" s="69">
        <v>63750</v>
      </c>
    </row>
    <row r="73" spans="1:6" ht="12.75" customHeight="1">
      <c r="A73" s="20"/>
      <c r="B73" s="18"/>
      <c r="C73" s="19"/>
      <c r="D73" s="13" t="s">
        <v>10</v>
      </c>
      <c r="E73" s="5">
        <f>E11+E21+E28+E32+E37+E42+E46+E52+E57+E61</f>
        <v>1898579</v>
      </c>
      <c r="F73" s="5">
        <f>F11+F21+F28+F32+F37+F42+F46+F52+F57+F61</f>
        <v>1898579</v>
      </c>
    </row>
    <row r="74" spans="1:6" s="2" customFormat="1" ht="12.75">
      <c r="A74" s="30"/>
      <c r="B74" s="21"/>
      <c r="C74" s="3"/>
      <c r="D74" s="4" t="s">
        <v>11</v>
      </c>
      <c r="E74" s="7"/>
      <c r="F74" s="5">
        <f>F73-E73</f>
        <v>0</v>
      </c>
    </row>
    <row r="75" spans="1:6" ht="12.75">
      <c r="A75" s="14"/>
      <c r="B75" s="14"/>
      <c r="C75" s="14"/>
      <c r="D75" s="14" t="s">
        <v>9</v>
      </c>
      <c r="E75" s="14"/>
      <c r="F75" s="15"/>
    </row>
    <row r="76" spans="1:6" ht="12.75">
      <c r="A76" s="16"/>
      <c r="B76" s="16"/>
      <c r="C76" s="16"/>
      <c r="D76" s="16" t="s">
        <v>9</v>
      </c>
      <c r="E76" s="16"/>
      <c r="F76" s="16"/>
    </row>
    <row r="77" ht="12.75">
      <c r="C77" t="s">
        <v>9</v>
      </c>
    </row>
    <row r="79" ht="35.25" customHeight="1"/>
    <row r="80" ht="40.5" customHeight="1"/>
    <row r="83" spans="1:3" ht="12.75">
      <c r="A83" s="42"/>
      <c r="B83" s="42"/>
      <c r="C83" s="16"/>
    </row>
    <row r="84" spans="1:3" ht="12.75">
      <c r="A84" s="46"/>
      <c r="B84" s="46"/>
      <c r="C84" s="47"/>
    </row>
    <row r="85" spans="1:3" ht="12.75">
      <c r="A85" s="16"/>
      <c r="B85" s="16"/>
      <c r="C85" s="16"/>
    </row>
    <row r="105" spans="11:16" ht="18">
      <c r="K105" s="130" t="s">
        <v>23</v>
      </c>
      <c r="L105" s="130"/>
      <c r="M105" s="130"/>
      <c r="N105" s="130"/>
      <c r="O105" s="130"/>
      <c r="P105" s="130"/>
    </row>
    <row r="107" spans="11:12" ht="12.75">
      <c r="K107" s="31" t="s">
        <v>24</v>
      </c>
      <c r="L107" s="31"/>
    </row>
    <row r="108" ht="12.75">
      <c r="K108" s="31" t="s">
        <v>35</v>
      </c>
    </row>
    <row r="109" spans="11:16" ht="134.25" customHeight="1">
      <c r="K109" s="32">
        <v>700</v>
      </c>
      <c r="L109" s="33">
        <v>70005</v>
      </c>
      <c r="M109" s="22" t="s">
        <v>13</v>
      </c>
      <c r="N109" s="131" t="s">
        <v>25</v>
      </c>
      <c r="O109" s="132"/>
      <c r="P109" s="23">
        <v>-8553200</v>
      </c>
    </row>
    <row r="111" ht="12.75">
      <c r="K111" s="31" t="s">
        <v>26</v>
      </c>
    </row>
    <row r="112" ht="12.75">
      <c r="K112" s="31" t="s">
        <v>27</v>
      </c>
    </row>
    <row r="113" spans="11:16" ht="54" customHeight="1">
      <c r="K113" s="38" t="s">
        <v>14</v>
      </c>
      <c r="L113" s="39" t="s">
        <v>16</v>
      </c>
      <c r="M113" s="40">
        <v>6050</v>
      </c>
      <c r="N113" s="121" t="s">
        <v>34</v>
      </c>
      <c r="O113" s="121"/>
      <c r="P113" s="122" t="s">
        <v>33</v>
      </c>
    </row>
    <row r="114" spans="11:16" ht="51" customHeight="1">
      <c r="K114" s="35" t="s">
        <v>28</v>
      </c>
      <c r="L114" s="35" t="s">
        <v>29</v>
      </c>
      <c r="M114" s="41">
        <v>6050</v>
      </c>
      <c r="N114" s="121"/>
      <c r="O114" s="121"/>
      <c r="P114" s="123"/>
    </row>
    <row r="115" spans="11:16" ht="50.25" customHeight="1">
      <c r="K115" s="35" t="s">
        <v>30</v>
      </c>
      <c r="L115" s="35" t="s">
        <v>31</v>
      </c>
      <c r="M115" s="41">
        <v>6050</v>
      </c>
      <c r="N115" s="121"/>
      <c r="O115" s="121"/>
      <c r="P115" s="124"/>
    </row>
    <row r="116" spans="11:16" ht="24.75" customHeight="1">
      <c r="K116" s="34" t="s">
        <v>19</v>
      </c>
      <c r="L116" s="35" t="s">
        <v>20</v>
      </c>
      <c r="M116" s="41">
        <v>4300</v>
      </c>
      <c r="N116" s="125" t="s">
        <v>32</v>
      </c>
      <c r="O116" s="126"/>
      <c r="P116" s="36">
        <v>-40000</v>
      </c>
    </row>
    <row r="117" spans="11:16" ht="22.5" customHeight="1">
      <c r="K117" s="35" t="s">
        <v>21</v>
      </c>
      <c r="L117" s="35" t="s">
        <v>22</v>
      </c>
      <c r="M117" s="41">
        <v>4300</v>
      </c>
      <c r="N117" s="127"/>
      <c r="O117" s="128"/>
      <c r="P117" s="37">
        <v>40000</v>
      </c>
    </row>
    <row r="118" spans="11:16" ht="21.75" customHeight="1">
      <c r="K118" s="34" t="s">
        <v>14</v>
      </c>
      <c r="L118" s="35" t="s">
        <v>16</v>
      </c>
      <c r="M118" s="41">
        <v>4300</v>
      </c>
      <c r="N118" s="129" t="s">
        <v>36</v>
      </c>
      <c r="O118" s="126"/>
      <c r="P118" s="36">
        <v>-9760</v>
      </c>
    </row>
    <row r="119" spans="11:16" ht="23.25" customHeight="1">
      <c r="K119" s="35" t="s">
        <v>17</v>
      </c>
      <c r="L119" s="35" t="s">
        <v>18</v>
      </c>
      <c r="M119" s="41">
        <v>6060</v>
      </c>
      <c r="N119" s="127"/>
      <c r="O119" s="128"/>
      <c r="P119" s="36">
        <v>9760</v>
      </c>
    </row>
    <row r="122" ht="12.75">
      <c r="N122" s="109"/>
    </row>
    <row r="123" ht="12.75">
      <c r="N123" s="120"/>
    </row>
  </sheetData>
  <mergeCells count="14">
    <mergeCell ref="K105:P105"/>
    <mergeCell ref="N109:O109"/>
    <mergeCell ref="A2:F2"/>
    <mergeCell ref="A6:F6"/>
    <mergeCell ref="A8:A9"/>
    <mergeCell ref="B8:B9"/>
    <mergeCell ref="C8:C9"/>
    <mergeCell ref="D8:D9"/>
    <mergeCell ref="E8:F8"/>
    <mergeCell ref="N122:N123"/>
    <mergeCell ref="N113:O115"/>
    <mergeCell ref="P113:P115"/>
    <mergeCell ref="N116:O117"/>
    <mergeCell ref="N118:O11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25">
      <selection activeCell="D38" sqref="D38"/>
    </sheetView>
  </sheetViews>
  <sheetFormatPr defaultColWidth="9.140625" defaultRowHeight="12.75"/>
  <cols>
    <col min="1" max="1" width="4.00390625" style="0" bestFit="1" customWidth="1"/>
    <col min="2" max="3" width="6.00390625" style="0" bestFit="1" customWidth="1"/>
    <col min="4" max="4" width="51.421875" style="0" customWidth="1"/>
  </cols>
  <sheetData>
    <row r="1" ht="12.75">
      <c r="D1" s="45" t="s">
        <v>37</v>
      </c>
    </row>
    <row r="2" spans="1:4" ht="12.75">
      <c r="A2" s="31" t="s">
        <v>39</v>
      </c>
      <c r="B2" s="31"/>
      <c r="C2" s="31"/>
      <c r="D2" s="31"/>
    </row>
    <row r="3" spans="1:6" ht="12.75">
      <c r="A3" s="48" t="s">
        <v>14</v>
      </c>
      <c r="B3" s="44" t="s">
        <v>16</v>
      </c>
      <c r="C3" s="44" t="s">
        <v>86</v>
      </c>
      <c r="D3" s="63" t="s">
        <v>177</v>
      </c>
      <c r="E3" s="138" t="s">
        <v>208</v>
      </c>
      <c r="F3" s="139"/>
    </row>
    <row r="4" spans="1:6" ht="51">
      <c r="A4" s="48" t="s">
        <v>118</v>
      </c>
      <c r="B4" s="44" t="s">
        <v>119</v>
      </c>
      <c r="C4" s="44" t="s">
        <v>88</v>
      </c>
      <c r="D4" s="63" t="s">
        <v>179</v>
      </c>
      <c r="E4" s="138" t="s">
        <v>209</v>
      </c>
      <c r="F4" s="139"/>
    </row>
    <row r="5" spans="1:6" ht="38.25">
      <c r="A5" s="48" t="s">
        <v>17</v>
      </c>
      <c r="B5" s="44" t="s">
        <v>52</v>
      </c>
      <c r="C5" s="44" t="s">
        <v>278</v>
      </c>
      <c r="D5" s="63" t="s">
        <v>280</v>
      </c>
      <c r="E5" s="138" t="s">
        <v>281</v>
      </c>
      <c r="F5" s="139"/>
    </row>
    <row r="6" spans="1:6" ht="51">
      <c r="A6" s="48" t="s">
        <v>17</v>
      </c>
      <c r="B6" s="44" t="s">
        <v>52</v>
      </c>
      <c r="C6" s="44" t="s">
        <v>88</v>
      </c>
      <c r="D6" s="63" t="s">
        <v>180</v>
      </c>
      <c r="E6" s="138" t="s">
        <v>210</v>
      </c>
      <c r="F6" s="139"/>
    </row>
    <row r="7" spans="1:6" ht="12.75" customHeight="1">
      <c r="A7" s="48" t="s">
        <v>120</v>
      </c>
      <c r="B7" s="44" t="s">
        <v>121</v>
      </c>
      <c r="C7" s="44" t="s">
        <v>90</v>
      </c>
      <c r="D7" s="63" t="s">
        <v>178</v>
      </c>
      <c r="E7" s="138" t="s">
        <v>131</v>
      </c>
      <c r="F7" s="139"/>
    </row>
    <row r="8" spans="1:6" ht="12.75" customHeight="1">
      <c r="A8" s="48" t="s">
        <v>120</v>
      </c>
      <c r="B8" s="44" t="s">
        <v>233</v>
      </c>
      <c r="C8" s="44" t="s">
        <v>231</v>
      </c>
      <c r="D8" s="63" t="s">
        <v>177</v>
      </c>
      <c r="E8" s="138" t="s">
        <v>234</v>
      </c>
      <c r="F8" s="139"/>
    </row>
    <row r="9" spans="1:6" ht="12.75">
      <c r="A9" s="48" t="s">
        <v>120</v>
      </c>
      <c r="B9" s="44" t="s">
        <v>122</v>
      </c>
      <c r="C9" s="44" t="s">
        <v>86</v>
      </c>
      <c r="D9" s="63" t="s">
        <v>177</v>
      </c>
      <c r="E9" s="138" t="s">
        <v>211</v>
      </c>
      <c r="F9" s="139"/>
    </row>
    <row r="10" spans="1:6" ht="12.75">
      <c r="A10" s="48" t="s">
        <v>120</v>
      </c>
      <c r="B10" s="44" t="s">
        <v>122</v>
      </c>
      <c r="C10" s="44" t="s">
        <v>94</v>
      </c>
      <c r="D10" s="63" t="s">
        <v>177</v>
      </c>
      <c r="E10" s="138" t="s">
        <v>132</v>
      </c>
      <c r="F10" s="139"/>
    </row>
    <row r="11" spans="1:6" ht="12.75">
      <c r="A11" s="48" t="s">
        <v>120</v>
      </c>
      <c r="B11" s="44" t="s">
        <v>122</v>
      </c>
      <c r="C11" s="44" t="s">
        <v>95</v>
      </c>
      <c r="D11" s="63" t="s">
        <v>177</v>
      </c>
      <c r="E11" s="138" t="s">
        <v>212</v>
      </c>
      <c r="F11" s="139"/>
    </row>
    <row r="12" spans="1:6" ht="12.75">
      <c r="A12" s="48" t="s">
        <v>120</v>
      </c>
      <c r="B12" s="44" t="s">
        <v>122</v>
      </c>
      <c r="C12" s="44" t="s">
        <v>96</v>
      </c>
      <c r="D12" s="63" t="s">
        <v>177</v>
      </c>
      <c r="E12" s="138" t="s">
        <v>213</v>
      </c>
      <c r="F12" s="139"/>
    </row>
    <row r="13" spans="1:6" ht="12.75">
      <c r="A13" s="48" t="s">
        <v>120</v>
      </c>
      <c r="B13" s="44" t="s">
        <v>122</v>
      </c>
      <c r="C13" s="44" t="s">
        <v>44</v>
      </c>
      <c r="D13" s="63" t="s">
        <v>177</v>
      </c>
      <c r="E13" s="138" t="s">
        <v>133</v>
      </c>
      <c r="F13" s="139"/>
    </row>
    <row r="14" spans="1:6" ht="12.75">
      <c r="A14" s="48" t="s">
        <v>123</v>
      </c>
      <c r="B14" s="44" t="s">
        <v>124</v>
      </c>
      <c r="C14" s="44" t="s">
        <v>95</v>
      </c>
      <c r="D14" s="63" t="s">
        <v>177</v>
      </c>
      <c r="E14" s="138" t="s">
        <v>134</v>
      </c>
      <c r="F14" s="139"/>
    </row>
    <row r="15" spans="1:6" ht="12.75">
      <c r="A15" s="48" t="s">
        <v>28</v>
      </c>
      <c r="B15" s="44" t="s">
        <v>29</v>
      </c>
      <c r="C15" s="44" t="s">
        <v>95</v>
      </c>
      <c r="D15" s="63" t="s">
        <v>177</v>
      </c>
      <c r="E15" s="146" t="s">
        <v>216</v>
      </c>
      <c r="F15" s="147"/>
    </row>
    <row r="16" spans="1:6" ht="12.75">
      <c r="A16" s="48" t="s">
        <v>28</v>
      </c>
      <c r="B16" s="44" t="s">
        <v>29</v>
      </c>
      <c r="C16" s="44" t="s">
        <v>44</v>
      </c>
      <c r="D16" s="63" t="s">
        <v>177</v>
      </c>
      <c r="E16" s="138" t="s">
        <v>135</v>
      </c>
      <c r="F16" s="139"/>
    </row>
    <row r="17" spans="1:6" ht="12.75">
      <c r="A17" s="48" t="s">
        <v>28</v>
      </c>
      <c r="B17" s="44" t="s">
        <v>125</v>
      </c>
      <c r="C17" s="44" t="s">
        <v>95</v>
      </c>
      <c r="D17" s="63" t="s">
        <v>177</v>
      </c>
      <c r="E17" s="146" t="s">
        <v>136</v>
      </c>
      <c r="F17" s="147"/>
    </row>
    <row r="18" spans="1:6" ht="12.75">
      <c r="A18" s="48" t="s">
        <v>28</v>
      </c>
      <c r="B18" s="44" t="s">
        <v>125</v>
      </c>
      <c r="C18" s="44" t="s">
        <v>44</v>
      </c>
      <c r="D18" s="63" t="s">
        <v>177</v>
      </c>
      <c r="E18" s="146" t="s">
        <v>137</v>
      </c>
      <c r="F18" s="147"/>
    </row>
    <row r="19" spans="1:6" ht="12.75">
      <c r="A19" s="48" t="s">
        <v>70</v>
      </c>
      <c r="B19" s="44" t="s">
        <v>126</v>
      </c>
      <c r="C19" s="44" t="s">
        <v>105</v>
      </c>
      <c r="D19" s="63" t="s">
        <v>177</v>
      </c>
      <c r="E19" s="138" t="s">
        <v>138</v>
      </c>
      <c r="F19" s="139"/>
    </row>
    <row r="20" spans="1:6" ht="12.75">
      <c r="A20" s="48" t="s">
        <v>70</v>
      </c>
      <c r="B20" s="44" t="s">
        <v>126</v>
      </c>
      <c r="C20" s="44" t="s">
        <v>106</v>
      </c>
      <c r="D20" s="63" t="s">
        <v>177</v>
      </c>
      <c r="E20" s="138" t="s">
        <v>139</v>
      </c>
      <c r="F20" s="139"/>
    </row>
    <row r="21" spans="1:6" ht="12.75">
      <c r="A21" s="48" t="s">
        <v>70</v>
      </c>
      <c r="B21" s="44" t="s">
        <v>127</v>
      </c>
      <c r="C21" s="44" t="s">
        <v>106</v>
      </c>
      <c r="D21" s="63" t="s">
        <v>177</v>
      </c>
      <c r="E21" s="138" t="s">
        <v>140</v>
      </c>
      <c r="F21" s="139"/>
    </row>
    <row r="22" spans="1:6" ht="12.75">
      <c r="A22" s="48" t="s">
        <v>70</v>
      </c>
      <c r="B22" s="44" t="s">
        <v>128</v>
      </c>
      <c r="C22" s="44" t="s">
        <v>44</v>
      </c>
      <c r="D22" s="63" t="s">
        <v>177</v>
      </c>
      <c r="E22" s="146" t="s">
        <v>141</v>
      </c>
      <c r="F22" s="147"/>
    </row>
    <row r="23" spans="1:6" ht="12.75">
      <c r="A23" s="48" t="s">
        <v>70</v>
      </c>
      <c r="B23" s="44" t="s">
        <v>129</v>
      </c>
      <c r="C23" s="44" t="s">
        <v>105</v>
      </c>
      <c r="D23" s="63" t="s">
        <v>177</v>
      </c>
      <c r="E23" s="146" t="s">
        <v>142</v>
      </c>
      <c r="F23" s="147"/>
    </row>
    <row r="24" spans="1:6" ht="63.75">
      <c r="A24" s="48" t="s">
        <v>70</v>
      </c>
      <c r="B24" s="44" t="s">
        <v>130</v>
      </c>
      <c r="C24" s="44" t="s">
        <v>63</v>
      </c>
      <c r="D24" s="63" t="s">
        <v>169</v>
      </c>
      <c r="E24" s="138" t="s">
        <v>143</v>
      </c>
      <c r="F24" s="139"/>
    </row>
    <row r="25" spans="1:6" ht="51">
      <c r="A25" s="48" t="s">
        <v>70</v>
      </c>
      <c r="B25" s="44" t="s">
        <v>130</v>
      </c>
      <c r="C25" s="44" t="s">
        <v>88</v>
      </c>
      <c r="D25" s="63" t="s">
        <v>181</v>
      </c>
      <c r="E25" s="138" t="s">
        <v>214</v>
      </c>
      <c r="F25" s="139"/>
    </row>
    <row r="26" spans="1:6" ht="12.75">
      <c r="A26" s="48" t="s">
        <v>30</v>
      </c>
      <c r="B26" s="44" t="s">
        <v>31</v>
      </c>
      <c r="C26" s="44" t="s">
        <v>86</v>
      </c>
      <c r="D26" s="63" t="s">
        <v>177</v>
      </c>
      <c r="E26" s="138" t="s">
        <v>215</v>
      </c>
      <c r="F26" s="139"/>
    </row>
    <row r="27" spans="1:6" ht="12.75">
      <c r="A27" s="76"/>
      <c r="B27" s="77"/>
      <c r="C27" s="77"/>
      <c r="D27" s="78"/>
      <c r="E27" s="79"/>
      <c r="F27" s="79"/>
    </row>
    <row r="28" spans="1:6" ht="12.75">
      <c r="A28" s="31" t="s">
        <v>114</v>
      </c>
      <c r="B28" s="31"/>
      <c r="C28" s="31"/>
      <c r="D28" s="31"/>
      <c r="E28" s="79"/>
      <c r="F28" s="79"/>
    </row>
    <row r="29" spans="1:6" ht="12.75">
      <c r="A29" s="48" t="s">
        <v>120</v>
      </c>
      <c r="B29" s="44" t="s">
        <v>122</v>
      </c>
      <c r="C29" s="44" t="s">
        <v>92</v>
      </c>
      <c r="D29" s="81" t="s">
        <v>177</v>
      </c>
      <c r="E29" s="138" t="s">
        <v>144</v>
      </c>
      <c r="F29" s="139"/>
    </row>
    <row r="30" spans="1:6" ht="25.5">
      <c r="A30" s="48" t="s">
        <v>120</v>
      </c>
      <c r="B30" s="44" t="s">
        <v>122</v>
      </c>
      <c r="C30" s="44" t="s">
        <v>50</v>
      </c>
      <c r="D30" s="63" t="s">
        <v>165</v>
      </c>
      <c r="E30" s="138" t="s">
        <v>145</v>
      </c>
      <c r="F30" s="139"/>
    </row>
    <row r="31" spans="1:6" ht="12.75">
      <c r="A31" s="76"/>
      <c r="B31" s="77"/>
      <c r="C31" s="77"/>
      <c r="D31" s="78"/>
      <c r="E31" s="79"/>
      <c r="F31" s="79"/>
    </row>
    <row r="32" spans="1:4" ht="12.75">
      <c r="A32" s="31" t="s">
        <v>115</v>
      </c>
      <c r="B32" s="31"/>
      <c r="C32" s="31"/>
      <c r="D32" s="31"/>
    </row>
    <row r="33" spans="1:6" ht="12.75">
      <c r="A33" s="48" t="s">
        <v>17</v>
      </c>
      <c r="B33" s="44" t="s">
        <v>225</v>
      </c>
      <c r="C33" s="49">
        <v>3030</v>
      </c>
      <c r="D33" s="148" t="s">
        <v>228</v>
      </c>
      <c r="E33" s="138" t="s">
        <v>226</v>
      </c>
      <c r="F33" s="139"/>
    </row>
    <row r="34" spans="1:6" ht="12.75">
      <c r="A34" s="48" t="s">
        <v>17</v>
      </c>
      <c r="B34" s="44" t="s">
        <v>225</v>
      </c>
      <c r="C34" s="49">
        <v>4210</v>
      </c>
      <c r="D34" s="149"/>
      <c r="E34" s="138" t="s">
        <v>227</v>
      </c>
      <c r="F34" s="139"/>
    </row>
    <row r="35" spans="1:6" ht="12.75">
      <c r="A35" s="48" t="s">
        <v>17</v>
      </c>
      <c r="B35" s="44" t="s">
        <v>225</v>
      </c>
      <c r="C35" s="49">
        <v>4270</v>
      </c>
      <c r="D35" s="149"/>
      <c r="E35" s="138" t="s">
        <v>146</v>
      </c>
      <c r="F35" s="139"/>
    </row>
    <row r="36" spans="1:6" ht="12.75">
      <c r="A36" s="48" t="s">
        <v>17</v>
      </c>
      <c r="B36" s="44" t="s">
        <v>225</v>
      </c>
      <c r="C36" s="49">
        <v>4300</v>
      </c>
      <c r="D36" s="149"/>
      <c r="E36" s="138" t="s">
        <v>138</v>
      </c>
      <c r="F36" s="139"/>
    </row>
    <row r="37" spans="1:6" ht="12.75">
      <c r="A37" s="48" t="s">
        <v>17</v>
      </c>
      <c r="B37" s="44" t="s">
        <v>225</v>
      </c>
      <c r="C37" s="49">
        <v>4410</v>
      </c>
      <c r="D37" s="150"/>
      <c r="E37" s="138" t="s">
        <v>146</v>
      </c>
      <c r="F37" s="139"/>
    </row>
    <row r="38" spans="1:6" ht="12.75">
      <c r="A38" s="48" t="s">
        <v>17</v>
      </c>
      <c r="B38" s="44" t="s">
        <v>18</v>
      </c>
      <c r="C38" s="49">
        <v>4110</v>
      </c>
      <c r="D38" s="63" t="s">
        <v>200</v>
      </c>
      <c r="E38" s="138" t="s">
        <v>235</v>
      </c>
      <c r="F38" s="139"/>
    </row>
    <row r="39" spans="1:6" ht="38.25">
      <c r="A39" s="48" t="s">
        <v>17</v>
      </c>
      <c r="B39" s="44" t="s">
        <v>52</v>
      </c>
      <c r="C39" s="49">
        <v>4300</v>
      </c>
      <c r="D39" s="63" t="s">
        <v>280</v>
      </c>
      <c r="E39" s="138" t="s">
        <v>281</v>
      </c>
      <c r="F39" s="139"/>
    </row>
    <row r="40" spans="1:6" ht="12.75">
      <c r="A40" s="48" t="s">
        <v>123</v>
      </c>
      <c r="B40" s="44" t="s">
        <v>243</v>
      </c>
      <c r="C40" s="49">
        <v>4810</v>
      </c>
      <c r="D40" s="87" t="s">
        <v>245</v>
      </c>
      <c r="E40" s="138" t="s">
        <v>244</v>
      </c>
      <c r="F40" s="139"/>
    </row>
    <row r="41" spans="1:6" ht="13.5" customHeight="1">
      <c r="A41" s="48" t="s">
        <v>70</v>
      </c>
      <c r="B41" s="44" t="s">
        <v>126</v>
      </c>
      <c r="C41" s="49">
        <v>2910</v>
      </c>
      <c r="D41" s="148" t="s">
        <v>176</v>
      </c>
      <c r="E41" s="138" t="s">
        <v>146</v>
      </c>
      <c r="F41" s="139"/>
    </row>
    <row r="42" spans="1:6" ht="15" customHeight="1">
      <c r="A42" s="48" t="s">
        <v>70</v>
      </c>
      <c r="B42" s="44" t="s">
        <v>127</v>
      </c>
      <c r="C42" s="49">
        <v>2910</v>
      </c>
      <c r="D42" s="150"/>
      <c r="E42" s="138" t="s">
        <v>146</v>
      </c>
      <c r="F42" s="139"/>
    </row>
    <row r="43" spans="1:6" ht="25.5" customHeight="1">
      <c r="A43" s="48" t="s">
        <v>70</v>
      </c>
      <c r="B43" s="44" t="s">
        <v>130</v>
      </c>
      <c r="C43" s="49">
        <v>4010</v>
      </c>
      <c r="D43" s="148" t="s">
        <v>170</v>
      </c>
      <c r="E43" s="138" t="s">
        <v>147</v>
      </c>
      <c r="F43" s="139"/>
    </row>
    <row r="44" spans="1:6" ht="25.5" customHeight="1">
      <c r="A44" s="48" t="s">
        <v>70</v>
      </c>
      <c r="B44" s="44" t="s">
        <v>130</v>
      </c>
      <c r="C44" s="49">
        <v>4110</v>
      </c>
      <c r="D44" s="150"/>
      <c r="E44" s="138" t="s">
        <v>148</v>
      </c>
      <c r="F44" s="139"/>
    </row>
    <row r="45" spans="1:6" ht="12.75" customHeight="1">
      <c r="A45" s="48" t="s">
        <v>186</v>
      </c>
      <c r="B45" s="44" t="s">
        <v>250</v>
      </c>
      <c r="C45" s="49">
        <v>4110</v>
      </c>
      <c r="D45" s="151" t="s">
        <v>251</v>
      </c>
      <c r="E45" s="142" t="s">
        <v>156</v>
      </c>
      <c r="F45" s="154"/>
    </row>
    <row r="46" spans="1:6" ht="12.75" customHeight="1">
      <c r="A46" s="48" t="s">
        <v>186</v>
      </c>
      <c r="B46" s="44" t="s">
        <v>250</v>
      </c>
      <c r="C46" s="49">
        <v>4120</v>
      </c>
      <c r="D46" s="152"/>
      <c r="E46" s="155"/>
      <c r="F46" s="156"/>
    </row>
    <row r="47" spans="1:6" ht="12.75" customHeight="1">
      <c r="A47" s="48" t="s">
        <v>186</v>
      </c>
      <c r="B47" s="44" t="s">
        <v>250</v>
      </c>
      <c r="C47" s="49">
        <v>4170</v>
      </c>
      <c r="D47" s="152"/>
      <c r="E47" s="155"/>
      <c r="F47" s="156"/>
    </row>
    <row r="48" spans="1:6" ht="12.75" customHeight="1">
      <c r="A48" s="48" t="s">
        <v>186</v>
      </c>
      <c r="B48" s="44" t="s">
        <v>250</v>
      </c>
      <c r="C48" s="49">
        <v>4210</v>
      </c>
      <c r="D48" s="153"/>
      <c r="E48" s="157"/>
      <c r="F48" s="158"/>
    </row>
    <row r="49" spans="1:6" ht="12.75" customHeight="1">
      <c r="A49" s="48" t="s">
        <v>30</v>
      </c>
      <c r="B49" s="44" t="s">
        <v>149</v>
      </c>
      <c r="C49" s="49">
        <v>6210</v>
      </c>
      <c r="D49" s="63" t="s">
        <v>167</v>
      </c>
      <c r="E49" s="138" t="s">
        <v>198</v>
      </c>
      <c r="F49" s="139"/>
    </row>
    <row r="50" spans="1:6" ht="50.25" customHeight="1">
      <c r="A50" s="48" t="s">
        <v>30</v>
      </c>
      <c r="B50" s="44" t="s">
        <v>239</v>
      </c>
      <c r="C50" s="49">
        <v>2820</v>
      </c>
      <c r="D50" s="81" t="s">
        <v>252</v>
      </c>
      <c r="E50" s="138" t="s">
        <v>196</v>
      </c>
      <c r="F50" s="139"/>
    </row>
    <row r="51" spans="1:6" ht="69" customHeight="1">
      <c r="A51" s="48" t="s">
        <v>30</v>
      </c>
      <c r="B51" s="44" t="s">
        <v>31</v>
      </c>
      <c r="C51" s="49">
        <v>6010</v>
      </c>
      <c r="D51" s="81" t="s">
        <v>253</v>
      </c>
      <c r="E51" s="138" t="s">
        <v>207</v>
      </c>
      <c r="F51" s="139"/>
    </row>
    <row r="52" spans="1:6" ht="15" customHeight="1">
      <c r="A52" s="76"/>
      <c r="B52" s="77"/>
      <c r="C52" s="80"/>
      <c r="D52" s="78"/>
      <c r="E52" s="79"/>
      <c r="F52" s="79"/>
    </row>
    <row r="53" spans="1:4" ht="12.75" customHeight="1">
      <c r="A53" s="31" t="s">
        <v>116</v>
      </c>
      <c r="B53" s="31"/>
      <c r="C53" s="31"/>
      <c r="D53" s="31"/>
    </row>
    <row r="54" spans="1:6" ht="67.5" customHeight="1">
      <c r="A54" s="48" t="s">
        <v>14</v>
      </c>
      <c r="B54" s="44" t="s">
        <v>150</v>
      </c>
      <c r="C54" s="44" t="s">
        <v>56</v>
      </c>
      <c r="D54" s="63" t="s">
        <v>168</v>
      </c>
      <c r="E54" s="138" t="s">
        <v>151</v>
      </c>
      <c r="F54" s="139"/>
    </row>
    <row r="55" spans="1:6" ht="15.75" customHeight="1">
      <c r="A55" s="76"/>
      <c r="B55" s="77"/>
      <c r="C55" s="77"/>
      <c r="D55" s="78"/>
      <c r="E55" s="79"/>
      <c r="F55" s="79"/>
    </row>
    <row r="56" spans="1:4" ht="12.75">
      <c r="A56" s="61" t="s">
        <v>117</v>
      </c>
      <c r="B56" s="42"/>
      <c r="C56" s="42"/>
      <c r="D56" s="31"/>
    </row>
    <row r="57" spans="1:6" ht="59.25" customHeight="1">
      <c r="A57" s="62">
        <v>600</v>
      </c>
      <c r="B57" s="3">
        <v>60016</v>
      </c>
      <c r="C57" s="3">
        <v>6050</v>
      </c>
      <c r="D57" s="140" t="s">
        <v>172</v>
      </c>
      <c r="E57" s="138" t="s">
        <v>134</v>
      </c>
      <c r="F57" s="139"/>
    </row>
    <row r="58" spans="1:6" ht="59.25" customHeight="1">
      <c r="A58" s="62">
        <v>900</v>
      </c>
      <c r="B58" s="3">
        <v>90095</v>
      </c>
      <c r="C58" s="3">
        <v>6050</v>
      </c>
      <c r="D58" s="141"/>
      <c r="E58" s="138" t="s">
        <v>152</v>
      </c>
      <c r="F58" s="139"/>
    </row>
    <row r="59" spans="1:6" ht="13.5" customHeight="1">
      <c r="A59" s="62">
        <v>750</v>
      </c>
      <c r="B59" s="3">
        <v>75023</v>
      </c>
      <c r="C59" s="3">
        <v>4300</v>
      </c>
      <c r="D59" s="140" t="s">
        <v>202</v>
      </c>
      <c r="E59" s="138" t="s">
        <v>203</v>
      </c>
      <c r="F59" s="139"/>
    </row>
    <row r="60" spans="1:6" ht="13.5" customHeight="1">
      <c r="A60" s="62">
        <v>750</v>
      </c>
      <c r="B60" s="3">
        <v>75023</v>
      </c>
      <c r="C60" s="3">
        <v>6060</v>
      </c>
      <c r="D60" s="141"/>
      <c r="E60" s="138" t="s">
        <v>204</v>
      </c>
      <c r="F60" s="139"/>
    </row>
    <row r="61" spans="1:6" ht="18.75" customHeight="1">
      <c r="A61" s="48" t="s">
        <v>17</v>
      </c>
      <c r="B61" s="44" t="s">
        <v>52</v>
      </c>
      <c r="C61" s="49">
        <v>4170</v>
      </c>
      <c r="D61" s="159" t="s">
        <v>166</v>
      </c>
      <c r="E61" s="138" t="s">
        <v>196</v>
      </c>
      <c r="F61" s="139"/>
    </row>
    <row r="62" spans="1:6" ht="18.75" customHeight="1">
      <c r="A62" s="48" t="s">
        <v>17</v>
      </c>
      <c r="B62" s="44" t="s">
        <v>52</v>
      </c>
      <c r="C62" s="49">
        <v>4210</v>
      </c>
      <c r="D62" s="160"/>
      <c r="E62" s="138" t="s">
        <v>197</v>
      </c>
      <c r="F62" s="139"/>
    </row>
    <row r="63" spans="1:6" ht="15.75" customHeight="1">
      <c r="A63" s="48" t="s">
        <v>28</v>
      </c>
      <c r="B63" s="44" t="s">
        <v>125</v>
      </c>
      <c r="C63" s="49">
        <v>4040</v>
      </c>
      <c r="D63" s="148" t="s">
        <v>195</v>
      </c>
      <c r="E63" s="138" t="s">
        <v>190</v>
      </c>
      <c r="F63" s="139"/>
    </row>
    <row r="64" spans="1:6" ht="15.75" customHeight="1">
      <c r="A64" s="48" t="s">
        <v>28</v>
      </c>
      <c r="B64" s="44" t="s">
        <v>125</v>
      </c>
      <c r="C64" s="49">
        <v>4440</v>
      </c>
      <c r="D64" s="149"/>
      <c r="E64" s="138" t="s">
        <v>192</v>
      </c>
      <c r="F64" s="139"/>
    </row>
    <row r="65" spans="1:6" ht="15.75" customHeight="1">
      <c r="A65" s="48" t="s">
        <v>186</v>
      </c>
      <c r="B65" s="44" t="s">
        <v>187</v>
      </c>
      <c r="C65" s="49">
        <v>4010</v>
      </c>
      <c r="D65" s="149"/>
      <c r="E65" s="138" t="s">
        <v>191</v>
      </c>
      <c r="F65" s="139"/>
    </row>
    <row r="66" spans="1:6" ht="15.75" customHeight="1">
      <c r="A66" s="48" t="s">
        <v>186</v>
      </c>
      <c r="B66" s="44" t="s">
        <v>187</v>
      </c>
      <c r="C66" s="49">
        <v>4110</v>
      </c>
      <c r="D66" s="149"/>
      <c r="E66" s="146" t="s">
        <v>193</v>
      </c>
      <c r="F66" s="147"/>
    </row>
    <row r="67" spans="1:6" ht="15.75" customHeight="1">
      <c r="A67" s="48" t="s">
        <v>186</v>
      </c>
      <c r="B67" s="44" t="s">
        <v>187</v>
      </c>
      <c r="C67" s="49">
        <v>4120</v>
      </c>
      <c r="D67" s="150"/>
      <c r="E67" s="146" t="s">
        <v>194</v>
      </c>
      <c r="F67" s="147"/>
    </row>
    <row r="68" spans="1:6" ht="21.75" customHeight="1">
      <c r="A68" s="62">
        <v>852</v>
      </c>
      <c r="B68" s="62">
        <v>85219</v>
      </c>
      <c r="C68" s="3">
        <v>4110</v>
      </c>
      <c r="D68" s="159" t="s">
        <v>171</v>
      </c>
      <c r="E68" s="138" t="s">
        <v>154</v>
      </c>
      <c r="F68" s="139"/>
    </row>
    <row r="69" spans="1:6" ht="21.75" customHeight="1">
      <c r="A69" s="62">
        <v>852</v>
      </c>
      <c r="B69" s="62">
        <v>85219</v>
      </c>
      <c r="C69" s="3">
        <v>4170</v>
      </c>
      <c r="D69" s="162"/>
      <c r="E69" s="138" t="s">
        <v>155</v>
      </c>
      <c r="F69" s="139"/>
    </row>
    <row r="70" spans="1:6" ht="21.75" customHeight="1">
      <c r="A70" s="62">
        <v>852</v>
      </c>
      <c r="B70" s="62">
        <v>85219</v>
      </c>
      <c r="C70" s="3">
        <v>4300</v>
      </c>
      <c r="D70" s="160"/>
      <c r="E70" s="161" t="s">
        <v>153</v>
      </c>
      <c r="F70" s="139"/>
    </row>
    <row r="71" spans="1:6" ht="12.75">
      <c r="A71" s="59">
        <v>853</v>
      </c>
      <c r="B71" s="59">
        <v>85305</v>
      </c>
      <c r="C71" s="3">
        <v>4010</v>
      </c>
      <c r="D71" s="159" t="s">
        <v>174</v>
      </c>
      <c r="E71" s="138" t="s">
        <v>156</v>
      </c>
      <c r="F71" s="139"/>
    </row>
    <row r="72" spans="1:6" ht="12.75">
      <c r="A72" s="59">
        <v>853</v>
      </c>
      <c r="B72" s="59">
        <v>85305</v>
      </c>
      <c r="C72" s="3">
        <v>4210</v>
      </c>
      <c r="D72" s="160"/>
      <c r="E72" s="138" t="s">
        <v>157</v>
      </c>
      <c r="F72" s="139"/>
    </row>
    <row r="73" spans="1:6" ht="18.75" customHeight="1">
      <c r="A73" s="59">
        <v>921</v>
      </c>
      <c r="B73" s="59">
        <v>92195</v>
      </c>
      <c r="C73" s="3">
        <v>4120</v>
      </c>
      <c r="D73" s="159" t="s">
        <v>175</v>
      </c>
      <c r="E73" s="146" t="s">
        <v>163</v>
      </c>
      <c r="F73" s="147"/>
    </row>
    <row r="74" spans="1:6" ht="18.75" customHeight="1">
      <c r="A74" s="59">
        <v>921</v>
      </c>
      <c r="B74" s="59">
        <v>92195</v>
      </c>
      <c r="C74" s="3">
        <v>4300</v>
      </c>
      <c r="D74" s="160"/>
      <c r="E74" s="146" t="s">
        <v>164</v>
      </c>
      <c r="F74" s="147"/>
    </row>
    <row r="75" spans="1:6" ht="25.5" customHeight="1">
      <c r="A75" s="59">
        <v>926</v>
      </c>
      <c r="B75" s="59">
        <v>92695</v>
      </c>
      <c r="C75" s="3">
        <v>4270</v>
      </c>
      <c r="D75" s="159" t="s">
        <v>173</v>
      </c>
      <c r="E75" s="138" t="s">
        <v>158</v>
      </c>
      <c r="F75" s="139"/>
    </row>
    <row r="76" spans="1:6" ht="25.5" customHeight="1">
      <c r="A76" s="59">
        <v>926</v>
      </c>
      <c r="B76" s="59">
        <v>92695</v>
      </c>
      <c r="C76" s="3">
        <v>6050</v>
      </c>
      <c r="D76" s="160"/>
      <c r="E76" s="138" t="s">
        <v>159</v>
      </c>
      <c r="F76" s="139"/>
    </row>
    <row r="77" spans="1:6" ht="16.5" customHeight="1">
      <c r="A77" s="62">
        <v>600</v>
      </c>
      <c r="B77" s="62">
        <v>60016</v>
      </c>
      <c r="C77" s="62">
        <v>6058</v>
      </c>
      <c r="D77" s="144" t="s">
        <v>276</v>
      </c>
      <c r="E77" s="138" t="s">
        <v>267</v>
      </c>
      <c r="F77" s="139"/>
    </row>
    <row r="78" spans="1:6" ht="13.5" customHeight="1">
      <c r="A78" s="62">
        <v>600</v>
      </c>
      <c r="B78" s="62">
        <v>60016</v>
      </c>
      <c r="C78" s="62">
        <v>6059</v>
      </c>
      <c r="D78" s="145"/>
      <c r="E78" s="138" t="s">
        <v>268</v>
      </c>
      <c r="F78" s="139"/>
    </row>
    <row r="79" spans="1:6" ht="14.25" customHeight="1">
      <c r="A79" s="62">
        <v>900</v>
      </c>
      <c r="B79" s="62">
        <v>90095</v>
      </c>
      <c r="C79" s="62">
        <v>6050</v>
      </c>
      <c r="D79" s="145"/>
      <c r="E79" s="138" t="s">
        <v>269</v>
      </c>
      <c r="F79" s="139"/>
    </row>
    <row r="80" spans="1:6" ht="24.75" customHeight="1">
      <c r="A80" s="62">
        <v>926</v>
      </c>
      <c r="B80" s="62">
        <v>92695</v>
      </c>
      <c r="C80" s="62">
        <v>6050</v>
      </c>
      <c r="D80" s="145"/>
      <c r="E80" s="138" t="s">
        <v>196</v>
      </c>
      <c r="F80" s="139"/>
    </row>
    <row r="81" spans="1:6" ht="21.75" customHeight="1">
      <c r="A81" s="62">
        <v>600</v>
      </c>
      <c r="B81" s="62">
        <v>60016</v>
      </c>
      <c r="C81" s="62">
        <v>6050</v>
      </c>
      <c r="D81" s="145"/>
      <c r="E81" s="138" t="s">
        <v>270</v>
      </c>
      <c r="F81" s="139"/>
    </row>
    <row r="82" spans="1:6" ht="19.5" customHeight="1">
      <c r="A82" s="62">
        <v>600</v>
      </c>
      <c r="B82" s="62">
        <v>60016</v>
      </c>
      <c r="C82" s="62">
        <v>6050</v>
      </c>
      <c r="D82" s="145"/>
      <c r="E82" s="138" t="s">
        <v>271</v>
      </c>
      <c r="F82" s="139"/>
    </row>
    <row r="83" spans="1:6" ht="19.5" customHeight="1">
      <c r="A83" s="59">
        <v>754</v>
      </c>
      <c r="B83" s="59">
        <v>75495</v>
      </c>
      <c r="C83" s="59">
        <v>6050</v>
      </c>
      <c r="D83" s="145"/>
      <c r="E83" s="138" t="s">
        <v>134</v>
      </c>
      <c r="F83" s="139"/>
    </row>
    <row r="84" spans="1:6" ht="36" customHeight="1">
      <c r="A84" s="59">
        <v>926</v>
      </c>
      <c r="B84" s="59">
        <v>92695</v>
      </c>
      <c r="C84" s="59">
        <v>6058</v>
      </c>
      <c r="D84" s="145"/>
      <c r="E84" s="138" t="s">
        <v>272</v>
      </c>
      <c r="F84" s="139"/>
    </row>
    <row r="85" spans="1:6" ht="31.5" customHeight="1">
      <c r="A85" s="59">
        <v>926</v>
      </c>
      <c r="B85" s="59">
        <v>92695</v>
      </c>
      <c r="C85" s="59">
        <v>6059</v>
      </c>
      <c r="D85" s="145"/>
      <c r="E85" s="138" t="s">
        <v>273</v>
      </c>
      <c r="F85" s="139"/>
    </row>
    <row r="86" spans="1:6" ht="33.75" customHeight="1">
      <c r="A86" s="59">
        <v>926</v>
      </c>
      <c r="B86" s="59">
        <v>92695</v>
      </c>
      <c r="C86" s="59">
        <v>6050</v>
      </c>
      <c r="D86" s="145"/>
      <c r="E86" s="138" t="s">
        <v>274</v>
      </c>
      <c r="F86" s="139"/>
    </row>
    <row r="87" spans="1:6" ht="31.5" customHeight="1">
      <c r="A87" s="98">
        <v>926</v>
      </c>
      <c r="B87" s="101">
        <v>92695</v>
      </c>
      <c r="C87" s="98">
        <v>6050</v>
      </c>
      <c r="D87" s="145"/>
      <c r="E87" s="142" t="s">
        <v>275</v>
      </c>
      <c r="F87" s="143"/>
    </row>
    <row r="88" spans="1:6" ht="63.75">
      <c r="A88" s="97"/>
      <c r="B88" s="97"/>
      <c r="C88" s="100"/>
      <c r="D88" s="92" t="s">
        <v>277</v>
      </c>
      <c r="E88" s="100"/>
      <c r="F88" s="99"/>
    </row>
  </sheetData>
  <mergeCells count="87">
    <mergeCell ref="E51:F51"/>
    <mergeCell ref="D33:D37"/>
    <mergeCell ref="E34:F34"/>
    <mergeCell ref="E35:F35"/>
    <mergeCell ref="E36:F36"/>
    <mergeCell ref="E37:F37"/>
    <mergeCell ref="E38:F38"/>
    <mergeCell ref="E33:F33"/>
    <mergeCell ref="D43:D44"/>
    <mergeCell ref="E3:F3"/>
    <mergeCell ref="E42:F42"/>
    <mergeCell ref="D61:D62"/>
    <mergeCell ref="E61:F61"/>
    <mergeCell ref="E62:F62"/>
    <mergeCell ref="D57:D58"/>
    <mergeCell ref="E57:F57"/>
    <mergeCell ref="E58:F58"/>
    <mergeCell ref="E30:F30"/>
    <mergeCell ref="E4:F4"/>
    <mergeCell ref="E6:F6"/>
    <mergeCell ref="E7:F7"/>
    <mergeCell ref="E9:F9"/>
    <mergeCell ref="E10:F10"/>
    <mergeCell ref="E8:F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D75:D76"/>
    <mergeCell ref="D73:D74"/>
    <mergeCell ref="E73:F73"/>
    <mergeCell ref="E74:F74"/>
    <mergeCell ref="E41:F41"/>
    <mergeCell ref="D45:D48"/>
    <mergeCell ref="E45:F48"/>
    <mergeCell ref="D71:D72"/>
    <mergeCell ref="E69:F69"/>
    <mergeCell ref="E70:F70"/>
    <mergeCell ref="D68:D70"/>
    <mergeCell ref="E71:F71"/>
    <mergeCell ref="E68:F68"/>
    <mergeCell ref="E60:F60"/>
    <mergeCell ref="D63:D67"/>
    <mergeCell ref="E63:F63"/>
    <mergeCell ref="E64:F64"/>
    <mergeCell ref="E65:F65"/>
    <mergeCell ref="E66:F66"/>
    <mergeCell ref="E87:F87"/>
    <mergeCell ref="D77:D87"/>
    <mergeCell ref="E81:F81"/>
    <mergeCell ref="E82:F82"/>
    <mergeCell ref="E83:F83"/>
    <mergeCell ref="E84:F84"/>
    <mergeCell ref="E77:F77"/>
    <mergeCell ref="E78:F78"/>
    <mergeCell ref="E5:F5"/>
    <mergeCell ref="E39:F39"/>
    <mergeCell ref="E29:F29"/>
    <mergeCell ref="D59:D60"/>
    <mergeCell ref="E59:F59"/>
    <mergeCell ref="D41:D42"/>
    <mergeCell ref="E49:F49"/>
    <mergeCell ref="E54:F54"/>
    <mergeCell ref="E43:F43"/>
    <mergeCell ref="E44:F44"/>
    <mergeCell ref="E85:F85"/>
    <mergeCell ref="E86:F86"/>
    <mergeCell ref="E50:F50"/>
    <mergeCell ref="E40:F40"/>
    <mergeCell ref="E72:F72"/>
    <mergeCell ref="E75:F75"/>
    <mergeCell ref="E76:F76"/>
    <mergeCell ref="E79:F79"/>
    <mergeCell ref="E80:F80"/>
    <mergeCell ref="E67:F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 </cp:lastModifiedBy>
  <cp:lastPrinted>2007-07-16T06:04:55Z</cp:lastPrinted>
  <dcterms:created xsi:type="dcterms:W3CDTF">2003-12-22T19:50:27Z</dcterms:created>
  <dcterms:modified xsi:type="dcterms:W3CDTF">2007-07-16T06:05:40Z</dcterms:modified>
  <cp:category/>
  <cp:version/>
  <cp:contentType/>
  <cp:contentStatus/>
</cp:coreProperties>
</file>