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30" windowWidth="10050" windowHeight="10740" activeTab="0"/>
  </bookViews>
  <sheets>
    <sheet name="Programy" sheetId="1" r:id="rId1"/>
    <sheet name="Realizacja" sheetId="2" r:id="rId2"/>
    <sheet name="arkusz1" sheetId="3" r:id="rId3"/>
  </sheets>
  <externalReferences>
    <externalReference r:id="rId6"/>
  </externalReferences>
  <definedNames/>
  <calcPr fullCalcOnLoad="1"/>
</workbook>
</file>

<file path=xl/comments3.xml><?xml version="1.0" encoding="utf-8"?>
<comments xmlns="http://schemas.openxmlformats.org/spreadsheetml/2006/main">
  <authors>
    <author/>
    <author>Laptop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Basia:
</t>
        </r>
      </text>
    </comment>
    <comment ref="D41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brak aktualizacji PT</t>
        </r>
      </text>
    </comment>
    <comment ref="D42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Jest PT, brak aktualizacji</t>
        </r>
      </text>
    </comment>
    <comment ref="D43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Brak PT, jest w 07, zlecić wyk. PT</t>
        </r>
      </text>
    </comment>
    <comment ref="D44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Jest PT
</t>
        </r>
      </text>
    </comment>
    <comment ref="D45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brak koncepcji i PT</t>
        </r>
      </text>
    </comment>
    <comment ref="D46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Bierzace utrzymanie wydz K</t>
        </r>
      </text>
    </comment>
    <comment ref="D48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wyk. Aktualizacje budzet 07
</t>
        </r>
      </text>
    </comment>
    <comment ref="D49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wyk. W 07 PT brak srodków w budżecie</t>
        </r>
      </text>
    </comment>
    <comment ref="D50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wyk kocepcje komunikacji portu - Westerplatte, Towarowa, Spacerowa, Portowa, Cicha.</t>
        </r>
      </text>
    </comment>
    <comment ref="D51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brak PT i środków 07
</t>
        </r>
      </text>
    </comment>
    <comment ref="D53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jest PT działka jest przeznaczona na sprzedaż</t>
        </r>
      </text>
    </comment>
    <comment ref="D54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jest PT wymaga aktualizacji, plan na 08-09</t>
        </r>
      </text>
    </comment>
    <comment ref="D55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jest PT wymaga aktualizacji w 07 jest 0,5ml</t>
        </r>
      </text>
    </comment>
    <comment ref="D56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zakończenie 06-07</t>
        </r>
      </text>
    </comment>
    <comment ref="D57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jest PT realizacja 09</t>
        </r>
      </text>
    </comment>
    <comment ref="D58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w 07 wyk. PT</t>
        </r>
      </text>
    </comment>
    <comment ref="D61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jest w 07 brak PT</t>
        </r>
      </text>
    </comment>
    <comment ref="D63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dołaczyć do koncepcji portu</t>
        </r>
      </text>
    </comment>
    <comment ref="D64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jest w 07 brak PT</t>
        </r>
      </text>
    </comment>
    <comment ref="D66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realizacja 07 brak PT</t>
        </r>
      </text>
    </comment>
    <comment ref="D70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jest w realizacji</t>
        </r>
      </text>
    </comment>
    <comment ref="D71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inwest. Realizuje ZPM</t>
        </r>
      </text>
    </comment>
    <comment ref="D72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zakończenie 12-07</t>
        </r>
      </text>
    </comment>
    <comment ref="D73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poz 124
</t>
        </r>
      </text>
    </comment>
    <comment ref="D75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PT jest w tarkcie wykonania</t>
        </r>
      </text>
    </comment>
    <comment ref="D81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jest PT jest w 07</t>
        </r>
      </text>
    </comment>
    <comment ref="D85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dokonac połaczenia z etapem III</t>
        </r>
      </text>
    </comment>
    <comment ref="D87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real 07</t>
        </r>
      </text>
    </comment>
    <comment ref="D90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zakończ. 08-07
</t>
        </r>
      </text>
    </comment>
    <comment ref="D96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jest PT do aktualizacji</t>
        </r>
      </text>
    </comment>
    <comment ref="D99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brak PT</t>
        </r>
      </text>
    </comment>
    <comment ref="D105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realizacja na biezaco</t>
        </r>
      </text>
    </comment>
    <comment ref="D108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jest PT jest w budzecie</t>
        </r>
      </text>
    </comment>
    <comment ref="D113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jest koncepcja w budżecie jest 200 tys na PT</t>
        </r>
      </text>
    </comment>
    <comment ref="D118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jest PT tylko na stołówkę wymaga aktualizacji</t>
        </r>
      </text>
    </comment>
    <comment ref="D127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realiz 07
</t>
        </r>
      </text>
    </comment>
    <comment ref="D128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jest PT</t>
        </r>
      </text>
    </comment>
    <comment ref="D129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jest PT</t>
        </r>
      </text>
    </comment>
    <comment ref="D130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PT w trakcie opracowania</t>
        </r>
      </text>
    </comment>
    <comment ref="D139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czesciwa PT</t>
        </r>
      </text>
    </comment>
    <comment ref="D143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jest PT realizacja 07 brak planu prac na drzewostanie, aktualizacja koszt.</t>
        </r>
      </text>
    </comment>
    <comment ref="D144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PT w uzgodnieniu w Instytucie Morskim w Gdańsku</t>
        </r>
      </text>
    </comment>
    <comment ref="D145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realizacja 07</t>
        </r>
      </text>
    </comment>
    <comment ref="D150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jest powołany pełnołnomocnik</t>
        </r>
      </text>
    </comment>
    <comment ref="D151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wyk. Projeky prac pielęgnacyjnych drzew </t>
        </r>
      </text>
    </comment>
    <comment ref="D154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brak PT palnowane uruchomienie działań w pakiecie łacznym</t>
        </r>
      </text>
    </comment>
    <comment ref="D182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częściowe PT</t>
        </r>
      </text>
    </comment>
    <comment ref="D183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w2pisac do 07
</t>
        </r>
      </text>
    </comment>
    <comment ref="D184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przetarg</t>
        </r>
      </text>
    </comment>
    <comment ref="D187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jest PT- z wyjątkiem zadaszenia</t>
        </r>
      </text>
    </comment>
    <comment ref="D188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wniosek MOSIR brak PT</t>
        </r>
      </text>
    </comment>
    <comment ref="D190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MOSIR</t>
        </r>
      </text>
    </comment>
    <comment ref="D191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brak lokalizacji</t>
        </r>
      </text>
    </comment>
    <comment ref="D192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realizacja 07</t>
        </r>
      </text>
    </comment>
    <comment ref="D194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j.w.</t>
        </r>
      </text>
    </comment>
    <comment ref="D195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jest PT do realizacji</t>
        </r>
      </text>
    </comment>
    <comment ref="D78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brak koncepcji i PT</t>
        </r>
      </text>
    </comment>
    <comment ref="D79" authorId="1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Brak PT, wykonac w kostce 
</t>
        </r>
      </text>
    </comment>
  </commentList>
</comments>
</file>

<file path=xl/sharedStrings.xml><?xml version="1.0" encoding="utf-8"?>
<sst xmlns="http://schemas.openxmlformats.org/spreadsheetml/2006/main" count="636" uniqueCount="369">
  <si>
    <t>WIELOLETNI PLAN INWESTYCYJNY DLA MIASTA KOŁOBRZEG</t>
  </si>
  <si>
    <t>Lp.</t>
  </si>
  <si>
    <t>OPIS:   DZIAŁ - PROGRAM - ZADANIE</t>
  </si>
  <si>
    <t>CAŁKOWITA WARTOŚĆ ZADANIA</t>
  </si>
  <si>
    <t>Okres realizacji</t>
  </si>
  <si>
    <t>UWAGI</t>
  </si>
  <si>
    <t>TRANSPORT I ŁĄCZNOŚĆ - 600</t>
  </si>
  <si>
    <t>1.1</t>
  </si>
  <si>
    <t>1.1.1</t>
  </si>
  <si>
    <t>Przebudowa nawierzchni ulic na osiedlu Radzikowo III: Perłowa, Tęczowa i Koralowa wraz z ich odwodnieniem</t>
  </si>
  <si>
    <t>1.1.2</t>
  </si>
  <si>
    <t>Modernizacja portu Rybackiego w Kołobrzegu - etap II</t>
  </si>
  <si>
    <t>M+UE</t>
  </si>
  <si>
    <t>1.1.3</t>
  </si>
  <si>
    <t>Modernizacja portu Rybackiego - etap III - budowa nabrzeża dla łodzi rybackich</t>
  </si>
  <si>
    <t>1.1.4</t>
  </si>
  <si>
    <t>Przebudowa ulic: św. Wojciecha i Kossaka - realizacja projektu nr Z/2.32/I/1.1.1/465/05 "Modernizacja ul. Św. Wojciecha i budowa ul. Kossaka"</t>
  </si>
  <si>
    <t>1.1.5</t>
  </si>
  <si>
    <t>Modernizacja nawierzchni dróg na osiedlu Podczele w tym: ul. Lwowska, Brzeska, Ostrobramska, Tarnopolska, Wileńska, Krzemieniecka, Grodzieńska, Poleska, Podolska, Pińska.</t>
  </si>
  <si>
    <t>1.1.6</t>
  </si>
  <si>
    <t>Przebudowa ulic: Radomska, Lotnicza i Warcisława III</t>
  </si>
  <si>
    <t>1.1.7</t>
  </si>
  <si>
    <t>Przedłużenie ul. Kolumba do ul. Św. Wojciecha.</t>
  </si>
  <si>
    <t>1.1.8</t>
  </si>
  <si>
    <t>Przebudowa ulicy Giełdowej na odcinku od ul. Walki Młodych do ul. Armii Krajowej</t>
  </si>
  <si>
    <t>1.1.9</t>
  </si>
  <si>
    <t>Przebudowa ul. Łopuskiego na odcinku od ul. Szpitalnej do ul. Unii Lubelskiej wraz z remontem obiektu mostowego.</t>
  </si>
  <si>
    <t>M+UE+inne</t>
  </si>
  <si>
    <t>1.1.10</t>
  </si>
  <si>
    <t>Przebudowa ul Dubois od ul. Katedralnej do ul. Giełdowej</t>
  </si>
  <si>
    <t>1.1.11</t>
  </si>
  <si>
    <t>Przebudowa ul. Brzozowej od ul. Narutowicza do ul. Katedralnej</t>
  </si>
  <si>
    <t>1.1.12</t>
  </si>
  <si>
    <t>Przebudowa ul. Rzecznej</t>
  </si>
  <si>
    <t>1.1.13</t>
  </si>
  <si>
    <t>Przebudowa chodników wraz z miejscami do parkowania w ul. Wojska Polskiego</t>
  </si>
  <si>
    <t>1.1.14</t>
  </si>
  <si>
    <t>Przebudowa ul. Armii Krajowej od ul. Dworcowej do ul. Ratuszowej</t>
  </si>
  <si>
    <t>1.1.15</t>
  </si>
  <si>
    <t>Przebudowa ul. Wąskiej w Kołobrzegu</t>
  </si>
  <si>
    <t>1.1.16</t>
  </si>
  <si>
    <t>Przebudowa ul. Janiska w Kołobrzegu</t>
  </si>
  <si>
    <t>1.1.17</t>
  </si>
  <si>
    <t>Przebudowa ul. Portowej od ul. Mickiewicza do ul. Spacerowej</t>
  </si>
  <si>
    <t>1.1.18</t>
  </si>
  <si>
    <t>Przebudowa ul. Zwycięzców</t>
  </si>
  <si>
    <t>1.1.19</t>
  </si>
  <si>
    <t>1.1.20</t>
  </si>
  <si>
    <t>Przebudowa ul. 18-go Marca</t>
  </si>
  <si>
    <t>1.1.21</t>
  </si>
  <si>
    <t>Przebudowa ul. Artyleryjskiej</t>
  </si>
  <si>
    <t>1.1.22</t>
  </si>
  <si>
    <t>Przebudowa ul. Rybackiej</t>
  </si>
  <si>
    <t>1.1.23</t>
  </si>
  <si>
    <t>Ul. Basztowa przebudowa nawierzchni wraz z budową odwodnienia</t>
  </si>
  <si>
    <t>1.1.24</t>
  </si>
  <si>
    <t xml:space="preserve">Ul. Okopowa - budowa zatok postojowych </t>
  </si>
  <si>
    <t>1.1.25</t>
  </si>
  <si>
    <t>Przebudowa dróg na osiedlu Radzikowo II</t>
  </si>
  <si>
    <t>1.1.26</t>
  </si>
  <si>
    <t>Przebudowa ul. Kresowej</t>
  </si>
  <si>
    <t>1.1.27</t>
  </si>
  <si>
    <t>Modernizacja ul. Kołłątaja</t>
  </si>
  <si>
    <t>1.1.28</t>
  </si>
  <si>
    <t>Modernizacja ul. Krakusa i Wandy</t>
  </si>
  <si>
    <t>Przebudowa ul. Wiosennej</t>
  </si>
  <si>
    <t>1.1.30</t>
  </si>
  <si>
    <t>Przebudowa ul. Rodziewiczówny</t>
  </si>
  <si>
    <t>1.1.31</t>
  </si>
  <si>
    <t>Przebudowa ul. Chopina</t>
  </si>
  <si>
    <t>Przebudowa ul. Spacerowej od ul. Solnej do ul. Mickiewicza</t>
  </si>
  <si>
    <t>1.1.33</t>
  </si>
  <si>
    <t>1.1.34</t>
  </si>
  <si>
    <t>Przebudowa ul. Morawskiego</t>
  </si>
  <si>
    <t>1.1.35</t>
  </si>
  <si>
    <t>Przebudowa ul. Arciszewskiego</t>
  </si>
  <si>
    <t>1.1.36</t>
  </si>
  <si>
    <t>Przebudowa ul. Towarowej wraz z kanalizacja deszczową, oświetleniem i remontem torowiska. /zakres robót MWiK/</t>
  </si>
  <si>
    <t>1.1.37</t>
  </si>
  <si>
    <t>Przebudowa ul. Morskiej</t>
  </si>
  <si>
    <t>1.1.38</t>
  </si>
  <si>
    <t>Przebudowa ul. Westerplatte</t>
  </si>
  <si>
    <t>Przebudowa ul. Mickiewicza (od ul. Rodziewiczówny do ul. Zdrojowej)</t>
  </si>
  <si>
    <t>1.2</t>
  </si>
  <si>
    <t>1.2.1</t>
  </si>
  <si>
    <t>Drogi na osiedlu Radzikowo IV wraz z kanalizacją deszczową w tym: ul. Różyckiego, Kurpińskiego, Ogińskiego, Karłowicza, Noskowskiego, Moniuszki.</t>
  </si>
  <si>
    <t>1.2.2</t>
  </si>
  <si>
    <t>Budowa drogi pomiędzy Unii Lubelskiej i Okopową</t>
  </si>
  <si>
    <t>Drogi na osiedlu Witkowice III - budowa w tym: Orłowskiego, Gierymskich, Skoczylasa, Makowskiego, Michałowskiego.</t>
  </si>
  <si>
    <t>Drogi na osiedlu domów jednorodzinnych przy ul. 6 dyw. piechoty w tym: ul. Kmicica, Wołodyjowskiego, Ketlinga, Zagłoby, Hajduczka, Kiemliczów, Bilewiczówny, Skrzetuskiego, Kordeczkiego</t>
  </si>
  <si>
    <t>Budowa nawierzchni jezdni ul. Tarnowskiego</t>
  </si>
  <si>
    <t>Budowa ul. Gnieźnieńskiej</t>
  </si>
  <si>
    <t>Budowa dróg na os. Domów wielorodzinnych przy ul. 6 dyw. Piechoty "Os. Europejskie" w tym: Brukselska, Berlińska, Wiedeńska, Kopenhaska, Helsińska, Paryska, Rzymska, Sztokholmska, Londyńska.</t>
  </si>
  <si>
    <t>Budowa Bulwaru Zacisze wraz z przejściem pod ul. Solną i umocnieniem brzegu rz. Parsęty</t>
  </si>
  <si>
    <t>Budowa ulicy Stańczyka</t>
  </si>
  <si>
    <t>Budowa ciągu komunikacyjnego - pieszego z osiedla Radzikowo do morza ul. Arciszewskiego</t>
  </si>
  <si>
    <t>Budowa ul. Plażowej, Leśnej, Wichrowej, Klonowej</t>
  </si>
  <si>
    <t>Budowa drogi łączącej ul. Portową z ul. Spacerową</t>
  </si>
  <si>
    <t>Budowa ul. Koralowej /od ul. Grzybowskiej do ul. Wylotowej/</t>
  </si>
  <si>
    <t>Budowa ul. Bema</t>
  </si>
  <si>
    <t xml:space="preserve">Poprawa dostępności do Portu Kołobrzeg od strony lądu ( drogi i kolej ). Etap I </t>
  </si>
  <si>
    <t>Poprawa dostępności do Portu Kołobrzeg od strony lądu ( drogi i kolej ). Etap II</t>
  </si>
  <si>
    <t>Poprawa dostępności do Portu Kołobrzeg od strony lądu. Etap III</t>
  </si>
  <si>
    <t>Budowa ul. Spokojnej w Kołobrzegu</t>
  </si>
  <si>
    <t>Zagospodarowanie portu jachtowego w Kołobrzegu (projekt nr INT/MV-BB-PL/B/025/05</t>
  </si>
  <si>
    <t>Modernizacja i rozbudowa Portu Jachtowego w Kołobrzegu -Etap I</t>
  </si>
  <si>
    <t>1.3</t>
  </si>
  <si>
    <t>1.3.1</t>
  </si>
  <si>
    <t>Poprawa transgranicznej infrastruktury turystycznej nabrzeża rzeki Parsęty przy Latarni Morskiej w Kołobrzegu</t>
  </si>
  <si>
    <t>1.3.2</t>
  </si>
  <si>
    <t>Budowa terminalu promowego w porcie Kołobrzeg</t>
  </si>
  <si>
    <t>1.4</t>
  </si>
  <si>
    <t>Budowa dwóch dróg łączących ul.Żurawia z ul.Mazowiecką</t>
  </si>
  <si>
    <t>Budowa dróg na terenach powojskowych ul. Jedności Narodowej i Mazowieckiej w tym: ul. Kujawska, Wielkopolska</t>
  </si>
  <si>
    <t>Budowa ul. Szarych Szeregów</t>
  </si>
  <si>
    <t xml:space="preserve">Budowa ścieżki rowerowej do Grzybowa z odwodnieniem </t>
  </si>
  <si>
    <t>Budowa ścieżki rowerowej łączacej osiedle Podczele z Ustroniem Morskim</t>
  </si>
  <si>
    <t>Budowa drugiego wjazdu ścieżki rowerowej do osiedla Podczele w Kołobrzegu</t>
  </si>
  <si>
    <t>Ciąg pieszo-rowerowy łączący ul. Jasną z ul. Wylotową stanowiący dojście do morza.</t>
  </si>
  <si>
    <t>Połączenie ścieżek rowerowych części północnej i południowej miasta w rejonie Budzistowa</t>
  </si>
  <si>
    <t>TURYSTYKA - 630</t>
  </si>
  <si>
    <t>2.1</t>
  </si>
  <si>
    <t>Poprawa dostępu do bulwaru spacerowego nad rzeką Parsętą w Kołobrzegu</t>
  </si>
  <si>
    <t>Modernizacja mola spacerowego</t>
  </si>
  <si>
    <t>Przebudowa ciągu pieszego przy molo i Bałtyku</t>
  </si>
  <si>
    <t>ADMINISTRACJA PUBLICZNA - dz. 750</t>
  </si>
  <si>
    <t>3.1</t>
  </si>
  <si>
    <t>3.1.1</t>
  </si>
  <si>
    <t>Realizacja dzwigu osobowego przystosowanego dla osób niepełnosprawnych z klatka schodową w budynku Urzędu Miasta</t>
  </si>
  <si>
    <t>M+inne</t>
  </si>
  <si>
    <t>3.1.2</t>
  </si>
  <si>
    <t>Przebudowa garaży Urzędu Miasta</t>
  </si>
  <si>
    <t>3.1.3</t>
  </si>
  <si>
    <t>Przebudowa budynku Urzędu Pracy-dostosowanie do potrzeb Urzędu Miasta - archiwum.</t>
  </si>
  <si>
    <t>GOSPODARKA MIESZKANIOWA - 700</t>
  </si>
  <si>
    <t>4.1</t>
  </si>
  <si>
    <t>Rewitalizacja starej zabudowy przy ul. Zygmuntowskiej</t>
  </si>
  <si>
    <t>BEZPIECZEŃSTWO PUBLICZNE - 754</t>
  </si>
  <si>
    <t>5.1</t>
  </si>
  <si>
    <t>Monitoring tv miasta</t>
  </si>
  <si>
    <t>OŚWIATA I WYCHOWANIE - 801</t>
  </si>
  <si>
    <t>6.1</t>
  </si>
  <si>
    <t>6.1.1</t>
  </si>
  <si>
    <t>Termomodernizacja szkoły podstawowj nr 5.</t>
  </si>
  <si>
    <t>6.1.2</t>
  </si>
  <si>
    <t>Termomodernizacja Gimnazjum nr 3 przy ul. Okopowej</t>
  </si>
  <si>
    <t>6.1.3</t>
  </si>
  <si>
    <t>Termomodernizacja zespołu Szkół nr 2</t>
  </si>
  <si>
    <t>Termomodernizacja Szkoły Podstawowej nr 4</t>
  </si>
  <si>
    <t>6.2</t>
  </si>
  <si>
    <t>6.2.1</t>
  </si>
  <si>
    <t>Rozbudowa Szkoły Podstawowej nr 6 - wykonanie dokumentacji i budowa</t>
  </si>
  <si>
    <t>6.2.2</t>
  </si>
  <si>
    <t>Modernizacja obiektu zespołu szkół w Podczelu: 1.  wymiennikowni,2. pomieszczeń w piwnicy,3. elewacji,4.</t>
  </si>
  <si>
    <t>6.2.3</t>
  </si>
  <si>
    <t>Modernizacja instalacji elektrycznej w Zespole Szkół nr 2</t>
  </si>
  <si>
    <t>6.2.4</t>
  </si>
  <si>
    <t>Modernizacja rozdzielni głównej zasilania energetycznego Gimnazjum nr 3</t>
  </si>
  <si>
    <t>6.2.5</t>
  </si>
  <si>
    <t>Modernizacja sanitariatów w Sp. nr 4 w Kołobrzegu</t>
  </si>
  <si>
    <t>6.2.6</t>
  </si>
  <si>
    <t xml:space="preserve">Modernizacja obiektu szkoły podstawowej nr 4: 1.remont stołówki szkolnej,2.remont pomieszczeń szkolnych,3. </t>
  </si>
  <si>
    <t>6.2.7</t>
  </si>
  <si>
    <t>Modernizacja pionu żywienia w Sp. nr 8</t>
  </si>
  <si>
    <t>6.2.8</t>
  </si>
  <si>
    <t>Modernizacja budynku Przedszkola nr 2</t>
  </si>
  <si>
    <t>6.2.9</t>
  </si>
  <si>
    <t>Modernizacja budynku Przedszkola nr 3</t>
  </si>
  <si>
    <t>6.2.10</t>
  </si>
  <si>
    <t>Modernizacja budynku Przedszkola nr 6</t>
  </si>
  <si>
    <t>6.2.11</t>
  </si>
  <si>
    <t>Modernizacja budynku Przedszkola nr 7</t>
  </si>
  <si>
    <t>6.2.12</t>
  </si>
  <si>
    <t>Modernizacja budynku Przedszkola nr 8</t>
  </si>
  <si>
    <t>6.2.13</t>
  </si>
  <si>
    <t>Modernizacja budynku Przedszkola nr 10</t>
  </si>
  <si>
    <t>Doposażenie placu zabaw dla dzieci w Przedszkolu nr 1</t>
  </si>
  <si>
    <t>Budowa boiska szkolnego przy Szkole Podstawowej nr 8.</t>
  </si>
  <si>
    <t>Budowa zespołu boisk przy szkole podstawowej nr 5.</t>
  </si>
  <si>
    <t>Budowa i modernizacja zespołu boisk przy szkole podstawowej nr 4.</t>
  </si>
  <si>
    <t>Przebudowa boiska szkolnego przy Gimnazjum nr 3.</t>
  </si>
  <si>
    <t>Budowa i modernizacja boisk w Zespole Szkół przy ul. Lwowskiej</t>
  </si>
  <si>
    <t>Sala gimnastyczna w Zespole Szkół przy ul. Lwowskiej 7</t>
  </si>
  <si>
    <t>Budowa sali gimnastycznej dla SP nr 3 w Kołobrzegu</t>
  </si>
  <si>
    <t>Budowa sali gimnastycznej dla SP 5 w Kołobrzegu.</t>
  </si>
  <si>
    <t>Budowa sali gimnastycznej dla SP 8 w Kołobrzegu.</t>
  </si>
  <si>
    <t>POMOC SPOŁECZNA - 852</t>
  </si>
  <si>
    <t>7.1</t>
  </si>
  <si>
    <t>7.1.1</t>
  </si>
  <si>
    <t>Noclegownia przy ul. Okopowej</t>
  </si>
  <si>
    <t>Modernizacja budynku przy ul.Zwycięzców 12 i 12a - uruchomienie mieszkań chronionych.</t>
  </si>
  <si>
    <t>Budowa obiektów socjalnych</t>
  </si>
  <si>
    <t>GOSPODARKA KOMUNALNA I OCHRONA ŚRODOWISKA-900</t>
  </si>
  <si>
    <t>8.1</t>
  </si>
  <si>
    <t>8.1.1</t>
  </si>
  <si>
    <t>Rewitalizacja parków miejskich</t>
  </si>
  <si>
    <t>Ochrona brzegu morskiego, rewitalizacja plaż - refulacja, budowa ostróg.</t>
  </si>
  <si>
    <t>8.1.2</t>
  </si>
  <si>
    <t>Toalety publiczne na terenie miasta Kołobrzeg</t>
  </si>
  <si>
    <t>8.1.3</t>
  </si>
  <si>
    <t>Budowa 6 zejść na plażę:1-Podczele,2 i 3 - ścieżka rowerowa do Podczela, 4-ul.Arciszewskieego za TRM,5 i 6-ścieżka rowerowa do Grzybowa</t>
  </si>
  <si>
    <t>8.1.4</t>
  </si>
  <si>
    <t>Kołobrzeg miastem przyjaznym dla niepełnosprawnych - przygotowanie tras komunikacynych i obiektówpublicznych dla potrzeb osób niepełnosprawnych.</t>
  </si>
  <si>
    <t>Schronisko dla zwierząt</t>
  </si>
  <si>
    <t>8.2</t>
  </si>
  <si>
    <t>8.2.1</t>
  </si>
  <si>
    <t>Korty tenisowe</t>
  </si>
  <si>
    <t>8.3</t>
  </si>
  <si>
    <t>8.3.1</t>
  </si>
  <si>
    <t>Budowa i modernizacja kanalizacji deszczowej na terenie miasta:os. Radzikowo II, okoicy ulicy Wylotowej, okolcy Amfiteatru.</t>
  </si>
  <si>
    <t>Remont zbiorników retencyjnych na ogrodach działkowych Janiska.</t>
  </si>
  <si>
    <t>Odbudowa wałów przeciwpowodziowych chroniących tereny miejskie leżące między rzeką Parsętą a Kanałem Drzewnym i ulicą 6 Dywizji Piechoty w Kołobrzegu</t>
  </si>
  <si>
    <t>Zabezpieczenie przeciwpowodziowe Dzielnicy Zachodniej wraz z budową odpływu do morza w km 336+200</t>
  </si>
  <si>
    <t>Odbudowa odpływu do morza w km 330+750 w rejonie ulicy Sułkowskiego</t>
  </si>
  <si>
    <t>Modernizacja istniejącego systemu deszczowego - rejon ul. IV Dywizji Wojska Polskiego, Wschodniej</t>
  </si>
  <si>
    <t>Modernizacja wylotu do morza w km 331+370 wraz z przebudową istniejącej kanalizacji deszczowej w rejonie ulicy A. Fredry i Szańca Kamiennego</t>
  </si>
  <si>
    <t>Odbudowa odpływu do morza w km 330+300 w rejonie ulicy Brzeskiej, wraz z ewentualnym przełożeniem 150 mb kolektora deszczowego</t>
  </si>
  <si>
    <t>Modernizacja, odbudowa systemu rowów melioracyjnych w granicach Gminy Miejskiej Kołobrzeg</t>
  </si>
  <si>
    <t>Modernizacja istniejących odpływów kanalizacji deszczowej odprowadzających wody opadowe i roztopowe do rzeki Parsęty, Kanału Drzewnego oraz Stramniczki (montaż separatorów, klap zwrotnych)</t>
  </si>
  <si>
    <t>Przebudowa systemu deszczowego odprowadzającego wody deszczowe i roztopowe z rejonu ulicy Myśliwskiej, Kupieckiej, Ogrodowej</t>
  </si>
  <si>
    <t>Przebudowa nabrzeży rzeki Parsęty i Kanału Drzewnego w tym:</t>
  </si>
  <si>
    <t>Przebudowa brzegowych umocnień liniowych rzeki Parsęty na odcinku pomiędzy ul. Kamienną i ul. Łopuskiego w Kołobrzegu</t>
  </si>
  <si>
    <t>Przebudowa deszczówki w ul. Kościuszki</t>
  </si>
  <si>
    <t>8.4</t>
  </si>
  <si>
    <t>Modernizacja i budowa nowego oświetlenia w mieście.</t>
  </si>
  <si>
    <t>8.4.1</t>
  </si>
  <si>
    <t>Oświetlenie terenu podwórka przy ul. Waryńskiego-Drzymały-Kniewskiego-Unii Lubelskiej dz. Nr 48/2 obr. 12</t>
  </si>
  <si>
    <t>8.4.2</t>
  </si>
  <si>
    <t>Budowa oświetlenia terenu dz. Nr 125/15, walki Młodych-Unii Lubelekiej-Budowlana - Kupiecka</t>
  </si>
  <si>
    <t>Budowa oświetlenia terenu przy ul. Dworcowej dz. Nr 158/22 ul. Dworcowa-Frankowskiego</t>
  </si>
  <si>
    <t>Budowa oświetlenia terenu G.M ( podwórko) dz.173/30 przy. Walki Młodych-Ul. U.Lubelskiej-Łopuskiego-Katedralna</t>
  </si>
  <si>
    <t>Budowa oświetlenia terenu G.M ( podwórko) dz.192/9 i 191 przy. Walki Młodych-Ul. U.Lubelskiej-Giełdowa-Budowlana</t>
  </si>
  <si>
    <t>Budowa oświetlenia terenu G.M( podwórko) dz. 184/16 przy ul. Walki Młodych-unii Lubelskiej-Katedralna-Granicznej</t>
  </si>
  <si>
    <t>Budowa oświetlenia terenu podwórka dz. 167/43 przy ul. Dworcowa-Łopuskiego-Armii Krajowej.</t>
  </si>
  <si>
    <t>Budowa oświetlenie ciagu komunikacyjnego od Radzikowa IV do plaży zachodniej</t>
  </si>
  <si>
    <t>Budowa oświetlenia ul. Warzelniczej dz. Nr 168</t>
  </si>
  <si>
    <t>Budowa oświetlenia ul. Uczniowskiej</t>
  </si>
  <si>
    <t>KULTURA I OCHRONA DZIEDZICTWA NARODOWEGO-921</t>
  </si>
  <si>
    <t>9.1</t>
  </si>
  <si>
    <t>9.1.1</t>
  </si>
  <si>
    <t>Przebudowa Biblioteki Publicznej</t>
  </si>
  <si>
    <t>9.1.2</t>
  </si>
  <si>
    <t>Renowacja budynku Ratusza.</t>
  </si>
  <si>
    <t>9.1.3</t>
  </si>
  <si>
    <t>Regionalne Centrum Kultury w Kołobrzegu - etap I i II</t>
  </si>
  <si>
    <t>KULTURA FIZYCZNA I SPORT - 926</t>
  </si>
  <si>
    <t>10.1</t>
  </si>
  <si>
    <t>10.1.1</t>
  </si>
  <si>
    <t>Zagospodarowanie terenów sportowych przy ul Śliwińskiego - Etap II Centrum Rekreacyjnego w Kołobrzegu- stadion piłkarski oraz zadaszenie torów łuczniczych w tym lodowiska.</t>
  </si>
  <si>
    <t>10.1.2</t>
  </si>
  <si>
    <t>Zagospodarowanie terenu zaplecza obiektów sportowych przy ul. Łopuskiego od strony kanału drzewnego z budowa hangaru na sprzęt wodny i śmietnikiem.</t>
  </si>
  <si>
    <t>Budowa Cenrtrum Rekreacyjnego</t>
  </si>
  <si>
    <t>10.1.3</t>
  </si>
  <si>
    <t>Instalacja dźwiekowego systemu ostrzegania w kompleksie "MILENIUM"</t>
  </si>
  <si>
    <t>10.1.4</t>
  </si>
  <si>
    <t>Zachodniopomorski Program Szkolenia Młodzieży Piłkarskiej i Rozwoju Infrastrukturu Sportowej EUROBOISKA</t>
  </si>
  <si>
    <t>Plac rekreacyjno - sportowy z kortem tenisowym i torem do jazdy na deskorolce na osiedlu Ogrody - S.2.1.</t>
  </si>
  <si>
    <t>Zagospodarowanie terenu przy ul. Wąskiej</t>
  </si>
  <si>
    <t>Zagospodarowanie placu rekreacyjno sportowego z budową muszli koncertowej kompleksowo - Wylotowa 80 A</t>
  </si>
  <si>
    <t>Plac zabaw przy ul. Poznańskiej</t>
  </si>
  <si>
    <t>Plac zabaw przy ul. Frankowskiego</t>
  </si>
  <si>
    <t>RAZEM</t>
  </si>
  <si>
    <t>na lata 2007 - 2013 ( Projekt )</t>
  </si>
  <si>
    <t xml:space="preserve">Budowa sieci informatycznej miasta </t>
  </si>
  <si>
    <t>OPIS:    PROGRAM - ZADANIE</t>
  </si>
  <si>
    <t>Rozwój infrastruktury drogowej i portowej miasta Kołobrzeg</t>
  </si>
  <si>
    <t>Nadmorska międzynarodowa trasa rowerowa</t>
  </si>
  <si>
    <t>Poprawa infrastruktury transportu publicznego w Kołobrzegu</t>
  </si>
  <si>
    <t>Rewitalizacja kołobrzeskiej strefy uzdrowiskowej wschodniej i zachodniej</t>
  </si>
  <si>
    <t>Popraw infrastruktury (obiektów) administracji publicznej</t>
  </si>
  <si>
    <t>Rewitalizacja starej zabudowy miasta</t>
  </si>
  <si>
    <t>Poprawa bezpieczeństwa publicznego miasta</t>
  </si>
  <si>
    <t>Termomodernizacja obiektów użyteczności publicznej</t>
  </si>
  <si>
    <t>Poprawa infrastruktury oświatowej</t>
  </si>
  <si>
    <t>Rozbudowa infrastruktury aktywizacji społeczno-gospodarczej i pomocy społecznej</t>
  </si>
  <si>
    <t>Poprwa infrastruktury komunalnej i ochrony środowiska</t>
  </si>
  <si>
    <t>Inwestycje i modernizacja obiektów niezbędnych dla rozwoju kultury</t>
  </si>
  <si>
    <t>10.1.5</t>
  </si>
  <si>
    <t>Program rozwoju bazy rekreacyjno-sportowej</t>
  </si>
  <si>
    <t>Kolobrzeg miastem przyjaznym dla niepełnosprawnych</t>
  </si>
  <si>
    <t>Razem</t>
  </si>
  <si>
    <t>3.1.4</t>
  </si>
  <si>
    <t>1.4.1</t>
  </si>
  <si>
    <t>Rewitalizacja parku nadmorskiego, ścieżka ruchowa</t>
  </si>
  <si>
    <t>Poprawa infrastruktury transportu publicznego w Kołobrzegu-budowa zajezdni autobusowej</t>
  </si>
  <si>
    <t>L.p.</t>
  </si>
  <si>
    <t>OKRES REALIZACJI</t>
  </si>
  <si>
    <t>OPIS: DZIAŁ, ZADANIE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</si>
  <si>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</si>
  <si>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</si>
  <si>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</si>
  <si>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</si>
  <si>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</si>
  <si>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</si>
  <si>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</si>
  <si>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</si>
  <si>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</si>
  <si>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</si>
  <si>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</si>
  <si>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</si>
  <si>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</si>
  <si>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</si>
  <si>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1.1.53</t>
  </si>
  <si>
    <t>1.1.54</t>
  </si>
  <si>
    <t>1.1.55</t>
  </si>
  <si>
    <t>1.1.56</t>
  </si>
  <si>
    <t>1.1.57</t>
  </si>
  <si>
    <t>1.1.58</t>
  </si>
  <si>
    <t>1.1.59</t>
  </si>
  <si>
    <t>1.1.60</t>
  </si>
  <si>
    <t>1.1.61</t>
  </si>
  <si>
    <t>1.1.62</t>
  </si>
  <si>
    <t>1.1.63</t>
  </si>
  <si>
    <t>2.2</t>
  </si>
  <si>
    <t>2.2.1</t>
  </si>
  <si>
    <t>2.2.2</t>
  </si>
  <si>
    <t>1.3.3</t>
  </si>
  <si>
    <t>1.3.4</t>
  </si>
  <si>
    <t>1.3.5</t>
  </si>
  <si>
    <t>2.1.1</t>
  </si>
  <si>
    <t>4.1.1</t>
  </si>
  <si>
    <t>6.2.14</t>
  </si>
  <si>
    <t>6.2.15</t>
  </si>
  <si>
    <t>6.2.16</t>
  </si>
  <si>
    <t>6.2.17</t>
  </si>
  <si>
    <t>6.2.18</t>
  </si>
  <si>
    <t>6.2.19</t>
  </si>
  <si>
    <t>6.2.20</t>
  </si>
  <si>
    <t>6.2.21</t>
  </si>
  <si>
    <t>6.2.22</t>
  </si>
  <si>
    <t>6.2.23</t>
  </si>
  <si>
    <t>5.1.1</t>
  </si>
  <si>
    <t>7.1.2</t>
  </si>
  <si>
    <t>7.1.3</t>
  </si>
  <si>
    <t>8.5</t>
  </si>
  <si>
    <t>8.5.1</t>
  </si>
  <si>
    <t>8.5.2</t>
  </si>
  <si>
    <t>8.5.3</t>
  </si>
  <si>
    <t>8.5.4</t>
  </si>
  <si>
    <t>8.5.5</t>
  </si>
  <si>
    <t>8.5.6</t>
  </si>
  <si>
    <t>8.5.7</t>
  </si>
  <si>
    <t>8.5.8</t>
  </si>
  <si>
    <t>8.5.9</t>
  </si>
  <si>
    <t>8.5.10</t>
  </si>
  <si>
    <t>8.5.11</t>
  </si>
  <si>
    <t>8.5.12</t>
  </si>
  <si>
    <t>8.5.13</t>
  </si>
  <si>
    <t>8.5.14</t>
  </si>
  <si>
    <t>8.6</t>
  </si>
  <si>
    <t>8.6.1</t>
  </si>
  <si>
    <t>8.6.2</t>
  </si>
  <si>
    <t>8.6.3</t>
  </si>
  <si>
    <t>8.6.4</t>
  </si>
  <si>
    <t>8.6.5</t>
  </si>
  <si>
    <t>8.6.6</t>
  </si>
  <si>
    <t>8.6.7</t>
  </si>
  <si>
    <t>8.6.8</t>
  </si>
  <si>
    <t>8.6.9</t>
  </si>
  <si>
    <t>8.6.10</t>
  </si>
  <si>
    <t>10.1.6</t>
  </si>
  <si>
    <t>10.1.7</t>
  </si>
  <si>
    <t>10.1.8</t>
  </si>
  <si>
    <t>10.1.9</t>
  </si>
  <si>
    <t>10.1.10</t>
  </si>
  <si>
    <t xml:space="preserve">Odtworzenie nawierzchni w ciągach komunikacyjnych w strefie A - pozostała część uzdrowiskowa miasta </t>
  </si>
  <si>
    <t>Załącznik do Uchwały</t>
  </si>
  <si>
    <t>Nr XI/111/07 Rady Miasta Kołobrzeg</t>
  </si>
  <si>
    <t>z dnia 31 lipca 2007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</si>
</sst>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.00&quot; zł&quot;_-;\-* #,##0.00&quot; zł&quot;_-;_-* \-??&quot; zł&quot;_-;_-@_-"/>
  </numFmts>
  <fonts count="25">
    <font>
      <sz val="10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b/>
      <sz val="8.5"/>
      <color indexed="10"/>
      <name val="Arial"/>
      <family val="2"/>
    </font>
    <font>
      <sz val="8.5"/>
      <name val="Arial"/>
      <family val="2"/>
    </font>
    <font>
      <sz val="9"/>
      <color indexed="10"/>
      <name val="Arial"/>
      <family val="2"/>
    </font>
    <font>
      <sz val="8.5"/>
      <color indexed="10"/>
      <name val="Arial"/>
      <family val="2"/>
    </font>
    <font>
      <b/>
      <sz val="8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8.5"/>
      <name val="Arial Narrow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right" vertical="center" wrapText="1"/>
    </xf>
    <xf numFmtId="164" fontId="8" fillId="0" borderId="8" xfId="0" applyNumberFormat="1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 wrapText="1"/>
    </xf>
    <xf numFmtId="3" fontId="8" fillId="2" borderId="7" xfId="0" applyNumberFormat="1" applyFont="1" applyFill="1" applyBorder="1" applyAlignment="1">
      <alignment horizontal="left" vertical="center" wrapText="1"/>
    </xf>
    <xf numFmtId="3" fontId="8" fillId="3" borderId="7" xfId="0" applyNumberFormat="1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8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vertical="center" wrapText="1"/>
    </xf>
    <xf numFmtId="3" fontId="8" fillId="4" borderId="7" xfId="0" applyNumberFormat="1" applyFont="1" applyFill="1" applyBorder="1" applyAlignment="1">
      <alignment horizontal="left" vertical="center" wrapText="1"/>
    </xf>
    <xf numFmtId="3" fontId="8" fillId="4" borderId="13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3" fontId="6" fillId="5" borderId="13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4" fontId="6" fillId="0" borderId="7" xfId="18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vertical="center" wrapText="1"/>
    </xf>
    <xf numFmtId="0" fontId="8" fillId="7" borderId="7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8" fillId="8" borderId="12" xfId="0" applyFont="1" applyFill="1" applyBorder="1" applyAlignment="1">
      <alignment vertical="center" wrapText="1"/>
    </xf>
    <xf numFmtId="0" fontId="8" fillId="8" borderId="7" xfId="0" applyFont="1" applyFill="1" applyBorder="1" applyAlignment="1">
      <alignment vertical="center" wrapText="1"/>
    </xf>
    <xf numFmtId="0" fontId="8" fillId="8" borderId="12" xfId="0" applyFont="1" applyFill="1" applyBorder="1" applyAlignment="1">
      <alignment vertical="center" wrapText="1"/>
    </xf>
    <xf numFmtId="3" fontId="8" fillId="8" borderId="7" xfId="0" applyNumberFormat="1" applyFont="1" applyFill="1" applyBorder="1" applyAlignment="1">
      <alignment horizontal="left" vertical="center" wrapText="1"/>
    </xf>
    <xf numFmtId="0" fontId="8" fillId="9" borderId="7" xfId="0" applyFont="1" applyFill="1" applyBorder="1" applyAlignment="1">
      <alignment vertical="center" wrapText="1"/>
    </xf>
    <xf numFmtId="3" fontId="8" fillId="9" borderId="7" xfId="0" applyNumberFormat="1" applyFont="1" applyFill="1" applyBorder="1" applyAlignment="1">
      <alignment horizontal="left" vertical="center" wrapText="1"/>
    </xf>
    <xf numFmtId="3" fontId="8" fillId="9" borderId="7" xfId="0" applyNumberFormat="1" applyFont="1" applyFill="1" applyBorder="1" applyAlignment="1">
      <alignment vertical="center" wrapText="1"/>
    </xf>
    <xf numFmtId="3" fontId="8" fillId="8" borderId="13" xfId="0" applyNumberFormat="1" applyFont="1" applyFill="1" applyBorder="1" applyAlignment="1">
      <alignment vertical="center" wrapText="1"/>
    </xf>
    <xf numFmtId="3" fontId="8" fillId="8" borderId="7" xfId="0" applyNumberFormat="1" applyFont="1" applyFill="1" applyBorder="1" applyAlignment="1">
      <alignment vertical="center" wrapText="1"/>
    </xf>
    <xf numFmtId="3" fontId="8" fillId="8" borderId="9" xfId="0" applyNumberFormat="1" applyFont="1" applyFill="1" applyBorder="1" applyAlignment="1">
      <alignment vertical="center" wrapText="1"/>
    </xf>
    <xf numFmtId="3" fontId="8" fillId="10" borderId="7" xfId="0" applyNumberFormat="1" applyFont="1" applyFill="1" applyBorder="1" applyAlignment="1">
      <alignment vertical="center" wrapText="1"/>
    </xf>
    <xf numFmtId="3" fontId="8" fillId="10" borderId="7" xfId="0" applyNumberFormat="1" applyFont="1" applyFill="1" applyBorder="1" applyAlignment="1">
      <alignment horizontal="left" vertical="center" wrapText="1"/>
    </xf>
    <xf numFmtId="3" fontId="6" fillId="11" borderId="7" xfId="0" applyNumberFormat="1" applyFont="1" applyFill="1" applyBorder="1" applyAlignment="1">
      <alignment vertical="center" wrapText="1"/>
    </xf>
    <xf numFmtId="0" fontId="8" fillId="12" borderId="7" xfId="0" applyFont="1" applyFill="1" applyBorder="1" applyAlignment="1">
      <alignment vertical="center" wrapText="1"/>
    </xf>
    <xf numFmtId="0" fontId="8" fillId="13" borderId="7" xfId="0" applyFont="1" applyFill="1" applyBorder="1" applyAlignment="1">
      <alignment vertical="center" wrapText="1"/>
    </xf>
    <xf numFmtId="0" fontId="8" fillId="14" borderId="7" xfId="0" applyFont="1" applyFill="1" applyBorder="1" applyAlignment="1">
      <alignment horizontal="left" vertical="center" wrapText="1"/>
    </xf>
    <xf numFmtId="3" fontId="8" fillId="15" borderId="7" xfId="0" applyNumberFormat="1" applyFont="1" applyFill="1" applyBorder="1" applyAlignment="1">
      <alignment vertical="center" wrapText="1"/>
    </xf>
    <xf numFmtId="3" fontId="8" fillId="16" borderId="7" xfId="0" applyNumberFormat="1" applyFont="1" applyFill="1" applyBorder="1" applyAlignment="1">
      <alignment horizontal="left" vertical="center" wrapText="1"/>
    </xf>
    <xf numFmtId="0" fontId="8" fillId="16" borderId="7" xfId="0" applyFont="1" applyFill="1" applyBorder="1" applyAlignment="1">
      <alignment wrapText="1"/>
    </xf>
    <xf numFmtId="0" fontId="8" fillId="17" borderId="7" xfId="0" applyFont="1" applyFill="1" applyBorder="1" applyAlignment="1">
      <alignment vertical="center" wrapText="1"/>
    </xf>
    <xf numFmtId="0" fontId="8" fillId="18" borderId="7" xfId="0" applyFont="1" applyFill="1" applyBorder="1" applyAlignment="1">
      <alignment vertical="center" wrapText="1"/>
    </xf>
    <xf numFmtId="0" fontId="8" fillId="18" borderId="9" xfId="0" applyFont="1" applyFill="1" applyBorder="1" applyAlignment="1">
      <alignment vertical="center" wrapText="1"/>
    </xf>
    <xf numFmtId="0" fontId="8" fillId="17" borderId="9" xfId="0" applyFont="1" applyFill="1" applyBorder="1" applyAlignment="1">
      <alignment vertical="center" wrapText="1"/>
    </xf>
    <xf numFmtId="0" fontId="6" fillId="19" borderId="7" xfId="0" applyFont="1" applyFill="1" applyBorder="1" applyAlignment="1">
      <alignment vertical="center" wrapText="1"/>
    </xf>
    <xf numFmtId="3" fontId="8" fillId="19" borderId="7" xfId="0" applyNumberFormat="1" applyFont="1" applyFill="1" applyBorder="1" applyAlignment="1">
      <alignment vertical="center" wrapText="1"/>
    </xf>
    <xf numFmtId="0" fontId="8" fillId="19" borderId="7" xfId="0" applyFont="1" applyFill="1" applyBorder="1" applyAlignment="1">
      <alignment vertical="center" wrapText="1"/>
    </xf>
    <xf numFmtId="0" fontId="6" fillId="7" borderId="7" xfId="0" applyFont="1" applyFill="1" applyBorder="1" applyAlignment="1">
      <alignment horizontal="left" vertical="center" wrapText="1"/>
    </xf>
    <xf numFmtId="0" fontId="6" fillId="20" borderId="7" xfId="0" applyFont="1" applyFill="1" applyBorder="1" applyAlignment="1">
      <alignment horizontal="left" vertical="center" wrapText="1"/>
    </xf>
    <xf numFmtId="0" fontId="8" fillId="20" borderId="12" xfId="0" applyFont="1" applyFill="1" applyBorder="1" applyAlignment="1">
      <alignment vertical="center" wrapText="1"/>
    </xf>
    <xf numFmtId="0" fontId="8" fillId="20" borderId="7" xfId="0" applyFont="1" applyFill="1" applyBorder="1" applyAlignment="1">
      <alignment vertical="center" wrapText="1"/>
    </xf>
    <xf numFmtId="3" fontId="8" fillId="20" borderId="7" xfId="0" applyNumberFormat="1" applyFont="1" applyFill="1" applyBorder="1" applyAlignment="1">
      <alignment horizontal="left" vertical="center" wrapText="1"/>
    </xf>
    <xf numFmtId="0" fontId="8" fillId="21" borderId="7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7" fillId="0" borderId="0" xfId="0" applyFont="1" applyFill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12" borderId="20" xfId="0" applyNumberFormat="1" applyFont="1" applyFill="1" applyBorder="1" applyAlignment="1">
      <alignment vertical="center" wrapText="1"/>
    </xf>
    <xf numFmtId="0" fontId="21" fillId="8" borderId="20" xfId="0" applyFont="1" applyFill="1" applyBorder="1" applyAlignment="1">
      <alignment horizontal="center" vertical="center" wrapText="1"/>
    </xf>
    <xf numFmtId="0" fontId="6" fillId="13" borderId="2" xfId="0" applyNumberFormat="1" applyFont="1" applyFill="1" applyBorder="1" applyAlignment="1">
      <alignment vertical="center" wrapText="1"/>
    </xf>
    <xf numFmtId="0" fontId="6" fillId="3" borderId="21" xfId="0" applyNumberFormat="1" applyFont="1" applyFill="1" applyBorder="1" applyAlignment="1">
      <alignment vertical="center" wrapText="1"/>
    </xf>
    <xf numFmtId="0" fontId="6" fillId="14" borderId="20" xfId="0" applyNumberFormat="1" applyFont="1" applyFill="1" applyBorder="1" applyAlignment="1">
      <alignment vertical="center" wrapText="1"/>
    </xf>
    <xf numFmtId="0" fontId="6" fillId="15" borderId="21" xfId="0" applyNumberFormat="1" applyFont="1" applyFill="1" applyBorder="1" applyAlignment="1">
      <alignment vertical="center" wrapText="1"/>
    </xf>
    <xf numFmtId="0" fontId="6" fillId="16" borderId="20" xfId="0" applyNumberFormat="1" applyFont="1" applyFill="1" applyBorder="1" applyAlignment="1">
      <alignment vertical="center" wrapText="1"/>
    </xf>
    <xf numFmtId="0" fontId="6" fillId="17" borderId="21" xfId="0" applyNumberFormat="1" applyFont="1" applyFill="1" applyBorder="1" applyAlignment="1">
      <alignment vertical="center" wrapText="1"/>
    </xf>
    <xf numFmtId="0" fontId="6" fillId="21" borderId="17" xfId="0" applyNumberFormat="1" applyFont="1" applyFill="1" applyBorder="1" applyAlignment="1">
      <alignment vertical="center" wrapText="1"/>
    </xf>
    <xf numFmtId="164" fontId="22" fillId="0" borderId="2" xfId="0" applyNumberFormat="1" applyFont="1" applyBorder="1" applyAlignment="1">
      <alignment horizontal="right" vertical="center"/>
    </xf>
    <xf numFmtId="164" fontId="24" fillId="0" borderId="2" xfId="0" applyNumberFormat="1" applyFont="1" applyBorder="1" applyAlignment="1">
      <alignment horizontal="right" vertical="center"/>
    </xf>
    <xf numFmtId="164" fontId="24" fillId="0" borderId="2" xfId="0" applyNumberFormat="1" applyFont="1" applyFill="1" applyBorder="1" applyAlignment="1">
      <alignment horizontal="right" vertical="center"/>
    </xf>
    <xf numFmtId="164" fontId="22" fillId="0" borderId="2" xfId="0" applyNumberFormat="1" applyFont="1" applyFill="1" applyBorder="1" applyAlignment="1">
      <alignment horizontal="right" vertical="center"/>
    </xf>
    <xf numFmtId="0" fontId="22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64" fontId="8" fillId="0" borderId="2" xfId="0" applyNumberFormat="1" applyFont="1" applyBorder="1" applyAlignment="1">
      <alignment horizontal="right" vertical="center"/>
    </xf>
    <xf numFmtId="164" fontId="10" fillId="0" borderId="2" xfId="0" applyNumberFormat="1" applyFont="1" applyBorder="1" applyAlignment="1">
      <alignment horizontal="right" vertical="center"/>
    </xf>
    <xf numFmtId="164" fontId="10" fillId="0" borderId="2" xfId="0" applyNumberFormat="1" applyFont="1" applyFill="1" applyBorder="1" applyAlignment="1">
      <alignment horizontal="right"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/>
    </xf>
    <xf numFmtId="0" fontId="10" fillId="0" borderId="4" xfId="0" applyFont="1" applyBorder="1" applyAlignment="1">
      <alignment/>
    </xf>
    <xf numFmtId="164" fontId="8" fillId="0" borderId="2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/>
    </xf>
    <xf numFmtId="0" fontId="8" fillId="0" borderId="5" xfId="0" applyFont="1" applyBorder="1" applyAlignment="1">
      <alignment/>
    </xf>
    <xf numFmtId="0" fontId="6" fillId="0" borderId="3" xfId="0" applyFont="1" applyBorder="1" applyAlignment="1">
      <alignment/>
    </xf>
    <xf numFmtId="0" fontId="8" fillId="0" borderId="4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8" fillId="0" borderId="22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164" fontId="22" fillId="0" borderId="2" xfId="0" applyNumberFormat="1" applyFont="1" applyFill="1" applyBorder="1" applyAlignment="1">
      <alignment horizontal="right" vertical="center" wrapText="1"/>
    </xf>
    <xf numFmtId="164" fontId="22" fillId="0" borderId="2" xfId="0" applyNumberFormat="1" applyFont="1" applyFill="1" applyBorder="1" applyAlignment="1">
      <alignment horizontal="right" vertical="center" wrapText="1"/>
    </xf>
    <xf numFmtId="44" fontId="19" fillId="0" borderId="2" xfId="18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wrapText="1"/>
    </xf>
    <xf numFmtId="0" fontId="19" fillId="0" borderId="21" xfId="0" applyFont="1" applyBorder="1" applyAlignment="1">
      <alignment wrapText="1"/>
    </xf>
    <xf numFmtId="0" fontId="0" fillId="0" borderId="0" xfId="0" applyFont="1" applyAlignment="1">
      <alignment wrapText="1"/>
    </xf>
    <xf numFmtId="0" fontId="19" fillId="0" borderId="23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22" xfId="0" applyFont="1" applyBorder="1" applyAlignment="1">
      <alignment wrapText="1"/>
    </xf>
    <xf numFmtId="0" fontId="19" fillId="0" borderId="17" xfId="0" applyFont="1" applyBorder="1" applyAlignment="1">
      <alignment wrapText="1"/>
    </xf>
    <xf numFmtId="0" fontId="22" fillId="0" borderId="1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wrapText="1"/>
    </xf>
    <xf numFmtId="0" fontId="19" fillId="0" borderId="25" xfId="0" applyFont="1" applyBorder="1" applyAlignment="1">
      <alignment wrapText="1"/>
    </xf>
    <xf numFmtId="0" fontId="22" fillId="0" borderId="2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top" wrapText="1"/>
    </xf>
    <xf numFmtId="0" fontId="17" fillId="0" borderId="0" xfId="0" applyFont="1" applyFill="1" applyAlignment="1">
      <alignment/>
    </xf>
    <xf numFmtId="0" fontId="19" fillId="0" borderId="26" xfId="0" applyFont="1" applyBorder="1" applyAlignment="1">
      <alignment wrapText="1"/>
    </xf>
    <xf numFmtId="0" fontId="19" fillId="0" borderId="27" xfId="0" applyFont="1" applyBorder="1" applyAlignment="1">
      <alignment wrapText="1"/>
    </xf>
    <xf numFmtId="0" fontId="22" fillId="0" borderId="2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3" fontId="23" fillId="0" borderId="20" xfId="0" applyNumberFormat="1" applyFont="1" applyFill="1" applyBorder="1" applyAlignment="1">
      <alignment horizontal="right" vertical="center" wrapText="1"/>
    </xf>
    <xf numFmtId="0" fontId="22" fillId="0" borderId="20" xfId="0" applyFont="1" applyBorder="1" applyAlignment="1">
      <alignment/>
    </xf>
    <xf numFmtId="0" fontId="22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wrapText="1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wrapText="1"/>
    </xf>
    <xf numFmtId="0" fontId="19" fillId="0" borderId="33" xfId="0" applyFont="1" applyBorder="1" applyAlignment="1">
      <alignment wrapText="1"/>
    </xf>
    <xf numFmtId="0" fontId="19" fillId="0" borderId="34" xfId="0" applyFont="1" applyBorder="1" applyAlignment="1">
      <alignment wrapText="1"/>
    </xf>
    <xf numFmtId="0" fontId="22" fillId="0" borderId="31" xfId="0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wrapText="1"/>
    </xf>
    <xf numFmtId="0" fontId="19" fillId="0" borderId="36" xfId="0" applyFont="1" applyBorder="1" applyAlignment="1">
      <alignment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Alignment="1">
      <alignment/>
    </xf>
    <xf numFmtId="164" fontId="19" fillId="0" borderId="2" xfId="0" applyNumberFormat="1" applyFont="1" applyFill="1" applyBorder="1" applyAlignment="1">
      <alignment horizontal="right" vertical="center" wrapText="1"/>
    </xf>
    <xf numFmtId="164" fontId="22" fillId="0" borderId="2" xfId="0" applyNumberFormat="1" applyFont="1" applyBorder="1" applyAlignment="1">
      <alignment horizontal="right" vertical="center"/>
    </xf>
    <xf numFmtId="164" fontId="22" fillId="0" borderId="39" xfId="0" applyNumberFormat="1" applyFont="1" applyFill="1" applyBorder="1" applyAlignment="1">
      <alignment horizontal="right" vertical="center" wrapText="1"/>
    </xf>
    <xf numFmtId="164" fontId="22" fillId="0" borderId="39" xfId="0" applyNumberFormat="1" applyFont="1" applyBorder="1" applyAlignment="1">
      <alignment horizontal="right" vertical="center"/>
    </xf>
    <xf numFmtId="164" fontId="0" fillId="0" borderId="0" xfId="0" applyNumberFormat="1" applyAlignment="1">
      <alignment wrapText="1"/>
    </xf>
    <xf numFmtId="0" fontId="22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3" fontId="14" fillId="0" borderId="29" xfId="0" applyNumberFormat="1" applyFont="1" applyFill="1" applyBorder="1" applyAlignment="1">
      <alignment horizontal="center" vertical="center" wrapText="1"/>
    </xf>
    <xf numFmtId="0" fontId="0" fillId="0" borderId="44" xfId="0" applyNumberFormat="1" applyFill="1" applyBorder="1" applyAlignment="1">
      <alignment vertical="center" wrapText="1"/>
    </xf>
    <xf numFmtId="0" fontId="0" fillId="0" borderId="2" xfId="0" applyNumberFormat="1" applyFill="1" applyBorder="1" applyAlignment="1">
      <alignment vertical="center" wrapText="1"/>
    </xf>
    <xf numFmtId="3" fontId="0" fillId="0" borderId="31" xfId="0" applyNumberFormat="1" applyFill="1" applyBorder="1" applyAlignment="1">
      <alignment vertical="center" wrapText="1"/>
    </xf>
    <xf numFmtId="0" fontId="0" fillId="0" borderId="45" xfId="0" applyNumberFormat="1" applyFill="1" applyBorder="1" applyAlignment="1">
      <alignment vertical="center" wrapText="1"/>
    </xf>
    <xf numFmtId="0" fontId="0" fillId="0" borderId="39" xfId="0" applyNumberFormat="1" applyFill="1" applyBorder="1" applyAlignment="1">
      <alignment vertical="center" wrapText="1"/>
    </xf>
    <xf numFmtId="3" fontId="0" fillId="0" borderId="38" xfId="0" applyNumberFormat="1" applyFill="1" applyBorder="1" applyAlignment="1">
      <alignment vertical="center" wrapText="1"/>
    </xf>
    <xf numFmtId="0" fontId="0" fillId="0" borderId="34" xfId="0" applyNumberFormat="1" applyFill="1" applyBorder="1" applyAlignment="1">
      <alignment vertical="center" wrapText="1"/>
    </xf>
    <xf numFmtId="3" fontId="4" fillId="0" borderId="21" xfId="0" applyNumberFormat="1" applyFont="1" applyFill="1" applyBorder="1" applyAlignment="1">
      <alignment vertical="center" wrapText="1"/>
    </xf>
    <xf numFmtId="0" fontId="4" fillId="0" borderId="46" xfId="0" applyNumberFormat="1" applyFont="1" applyFill="1" applyBorder="1" applyAlignment="1">
      <alignment vertical="center" wrapText="1"/>
    </xf>
    <xf numFmtId="3" fontId="0" fillId="0" borderId="2" xfId="0" applyNumberFormat="1" applyFill="1" applyBorder="1" applyAlignment="1">
      <alignment vertical="center" wrapText="1"/>
    </xf>
    <xf numFmtId="0" fontId="0" fillId="0" borderId="31" xfId="0" applyNumberFormat="1" applyFill="1" applyBorder="1" applyAlignment="1">
      <alignment vertical="center" wrapText="1"/>
    </xf>
    <xf numFmtId="0" fontId="0" fillId="0" borderId="32" xfId="0" applyNumberFormat="1" applyFill="1" applyBorder="1" applyAlignment="1">
      <alignment vertical="center" wrapText="1"/>
    </xf>
    <xf numFmtId="3" fontId="0" fillId="0" borderId="22" xfId="0" applyNumberFormat="1" applyFill="1" applyBorder="1" applyAlignment="1">
      <alignment vertical="center" wrapText="1"/>
    </xf>
    <xf numFmtId="0" fontId="0" fillId="0" borderId="47" xfId="0" applyNumberFormat="1" applyFill="1" applyBorder="1" applyAlignment="1">
      <alignment vertical="center" wrapText="1"/>
    </xf>
    <xf numFmtId="0" fontId="0" fillId="0" borderId="42" xfId="0" applyNumberFormat="1" applyFill="1" applyBorder="1" applyAlignment="1">
      <alignment vertical="center" wrapText="1"/>
    </xf>
    <xf numFmtId="3" fontId="4" fillId="0" borderId="20" xfId="0" applyNumberFormat="1" applyFont="1" applyFill="1" applyBorder="1" applyAlignment="1">
      <alignment vertical="center" wrapText="1"/>
    </xf>
    <xf numFmtId="0" fontId="4" fillId="0" borderId="29" xfId="0" applyNumberFormat="1" applyFont="1" applyFill="1" applyBorder="1" applyAlignment="1">
      <alignment vertical="center" wrapText="1"/>
    </xf>
    <xf numFmtId="3" fontId="0" fillId="0" borderId="39" xfId="0" applyNumberFormat="1" applyFill="1" applyBorder="1" applyAlignment="1">
      <alignment vertical="center" wrapText="1"/>
    </xf>
    <xf numFmtId="0" fontId="0" fillId="0" borderId="38" xfId="0" applyNumberFormat="1" applyFill="1" applyBorder="1" applyAlignment="1">
      <alignment vertical="center" wrapText="1"/>
    </xf>
    <xf numFmtId="3" fontId="0" fillId="0" borderId="21" xfId="0" applyNumberFormat="1" applyFont="1" applyFill="1" applyBorder="1" applyAlignment="1">
      <alignment vertical="center" wrapText="1"/>
    </xf>
    <xf numFmtId="0" fontId="0" fillId="0" borderId="46" xfId="0" applyNumberForma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0" fontId="0" fillId="0" borderId="48" xfId="0" applyNumberFormat="1" applyFill="1" applyBorder="1" applyAlignment="1">
      <alignment vertical="center" wrapText="1"/>
    </xf>
    <xf numFmtId="0" fontId="0" fillId="0" borderId="49" xfId="0" applyNumberFormat="1" applyFill="1" applyBorder="1" applyAlignment="1">
      <alignment vertical="center" wrapText="1"/>
    </xf>
    <xf numFmtId="0" fontId="4" fillId="0" borderId="20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4" fillId="0" borderId="31" xfId="0" applyNumberFormat="1" applyFont="1" applyFill="1" applyBorder="1" applyAlignment="1">
      <alignment vertical="center" wrapText="1"/>
    </xf>
    <xf numFmtId="0" fontId="4" fillId="0" borderId="21" xfId="0" applyNumberFormat="1" applyFont="1" applyFill="1" applyBorder="1" applyAlignment="1">
      <alignment vertical="center" wrapText="1"/>
    </xf>
    <xf numFmtId="3" fontId="4" fillId="0" borderId="46" xfId="0" applyNumberFormat="1" applyFont="1" applyFill="1" applyBorder="1" applyAlignment="1">
      <alignment vertical="center" wrapText="1"/>
    </xf>
    <xf numFmtId="3" fontId="0" fillId="0" borderId="47" xfId="0" applyNumberFormat="1" applyFill="1" applyBorder="1" applyAlignment="1">
      <alignment vertical="center" wrapText="1"/>
    </xf>
    <xf numFmtId="0" fontId="0" fillId="0" borderId="22" xfId="0" applyNumberFormat="1" applyFill="1" applyBorder="1" applyAlignment="1">
      <alignment vertical="center" wrapText="1"/>
    </xf>
    <xf numFmtId="0" fontId="0" fillId="0" borderId="33" xfId="0" applyNumberFormat="1" applyFill="1" applyBorder="1" applyAlignment="1">
      <alignment vertical="center" wrapText="1"/>
    </xf>
    <xf numFmtId="0" fontId="4" fillId="0" borderId="17" xfId="0" applyNumberFormat="1" applyFont="1" applyFill="1" applyBorder="1" applyAlignment="1">
      <alignment vertical="center" wrapText="1"/>
    </xf>
    <xf numFmtId="0" fontId="4" fillId="0" borderId="50" xfId="0" applyNumberFormat="1" applyFont="1" applyFill="1" applyBorder="1" applyAlignment="1">
      <alignment vertical="center" wrapText="1"/>
    </xf>
    <xf numFmtId="0" fontId="0" fillId="0" borderId="0" xfId="0" applyNumberForma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20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vertical="center" wrapText="1"/>
    </xf>
    <xf numFmtId="3" fontId="22" fillId="0" borderId="2" xfId="0" applyNumberFormat="1" applyFont="1" applyFill="1" applyBorder="1" applyAlignment="1">
      <alignment horizontal="left" vertical="center" wrapText="1"/>
    </xf>
    <xf numFmtId="3" fontId="22" fillId="0" borderId="2" xfId="0" applyNumberFormat="1" applyFont="1" applyFill="1" applyBorder="1" applyAlignment="1">
      <alignment vertical="center" wrapText="1"/>
    </xf>
    <xf numFmtId="3" fontId="19" fillId="0" borderId="2" xfId="0" applyNumberFormat="1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2" xfId="0" applyNumberFormat="1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22" fillId="0" borderId="39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" name="Line 3"/>
        <xdr:cNvSpPr>
          <a:spLocks/>
        </xdr:cNvSpPr>
      </xdr:nvSpPr>
      <xdr:spPr>
        <a:xfrm>
          <a:off x="8001000" y="190690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94</xdr:row>
      <xdr:rowOff>0</xdr:rowOff>
    </xdr:from>
    <xdr:to>
      <xdr:col>5</xdr:col>
      <xdr:colOff>0</xdr:colOff>
      <xdr:row>94</xdr:row>
      <xdr:rowOff>0</xdr:rowOff>
    </xdr:to>
    <xdr:sp>
      <xdr:nvSpPr>
        <xdr:cNvPr id="2" name="Line 5"/>
        <xdr:cNvSpPr>
          <a:spLocks/>
        </xdr:cNvSpPr>
      </xdr:nvSpPr>
      <xdr:spPr>
        <a:xfrm>
          <a:off x="8001000" y="21926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867275" y="13811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" name="Line 21"/>
        <xdr:cNvSpPr>
          <a:spLocks/>
        </xdr:cNvSpPr>
      </xdr:nvSpPr>
      <xdr:spPr>
        <a:xfrm>
          <a:off x="4867275" y="13811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21</xdr:row>
      <xdr:rowOff>0</xdr:rowOff>
    </xdr:to>
    <xdr:sp>
      <xdr:nvSpPr>
        <xdr:cNvPr id="3" name="Line 40"/>
        <xdr:cNvSpPr>
          <a:spLocks/>
        </xdr:cNvSpPr>
      </xdr:nvSpPr>
      <xdr:spPr>
        <a:xfrm>
          <a:off x="4867275" y="4572000"/>
          <a:ext cx="0" cy="161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" name="Line 60"/>
        <xdr:cNvSpPr>
          <a:spLocks/>
        </xdr:cNvSpPr>
      </xdr:nvSpPr>
      <xdr:spPr>
        <a:xfrm>
          <a:off x="4867275" y="12725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43</xdr:row>
      <xdr:rowOff>0</xdr:rowOff>
    </xdr:from>
    <xdr:to>
      <xdr:col>5</xdr:col>
      <xdr:colOff>0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8686800"/>
          <a:ext cx="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113</xdr:row>
      <xdr:rowOff>0</xdr:rowOff>
    </xdr:from>
    <xdr:to>
      <xdr:col>5</xdr:col>
      <xdr:colOff>0</xdr:colOff>
      <xdr:row>131</xdr:row>
      <xdr:rowOff>9525</xdr:rowOff>
    </xdr:to>
    <xdr:sp>
      <xdr:nvSpPr>
        <xdr:cNvPr id="2" name="Line 2"/>
        <xdr:cNvSpPr>
          <a:spLocks/>
        </xdr:cNvSpPr>
      </xdr:nvSpPr>
      <xdr:spPr>
        <a:xfrm>
          <a:off x="609600" y="24717375"/>
          <a:ext cx="0" cy="3571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3" name="Line 3"/>
        <xdr:cNvSpPr>
          <a:spLocks/>
        </xdr:cNvSpPr>
      </xdr:nvSpPr>
      <xdr:spPr>
        <a:xfrm>
          <a:off x="609600" y="202501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152400</xdr:rowOff>
    </xdr:from>
    <xdr:to>
      <xdr:col>5</xdr:col>
      <xdr:colOff>0</xdr:colOff>
      <xdr:row>51</xdr:row>
      <xdr:rowOff>0</xdr:rowOff>
    </xdr:to>
    <xdr:sp>
      <xdr:nvSpPr>
        <xdr:cNvPr id="4" name="Line 4"/>
        <xdr:cNvSpPr>
          <a:spLocks/>
        </xdr:cNvSpPr>
      </xdr:nvSpPr>
      <xdr:spPr>
        <a:xfrm>
          <a:off x="609600" y="4714875"/>
          <a:ext cx="0" cy="5495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105</xdr:row>
      <xdr:rowOff>0</xdr:rowOff>
    </xdr:from>
    <xdr:to>
      <xdr:col>5</xdr:col>
      <xdr:colOff>0</xdr:colOff>
      <xdr:row>105</xdr:row>
      <xdr:rowOff>0</xdr:rowOff>
    </xdr:to>
    <xdr:sp>
      <xdr:nvSpPr>
        <xdr:cNvPr id="5" name="Line 5"/>
        <xdr:cNvSpPr>
          <a:spLocks/>
        </xdr:cNvSpPr>
      </xdr:nvSpPr>
      <xdr:spPr>
        <a:xfrm>
          <a:off x="609600" y="233172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PI%202007-2013%20projekt%201.07.2007%20r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ena"/>
      <sheetName val="Programy"/>
      <sheetName val="Realizacja "/>
      <sheetName val="koszt_w"/>
      <sheetName val="koszt_ue"/>
    </sheetNames>
    <sheetDataSet>
      <sheetData sheetId="0">
        <row r="88">
          <cell r="F88" t="str">
            <v>Poprawa infrastruktury transportu publicznego w Kołobrzegu-budowa zajezdni autobusowej</v>
          </cell>
        </row>
        <row r="116">
          <cell r="I116">
            <v>280000</v>
          </cell>
        </row>
        <row r="179">
          <cell r="I179">
            <v>23800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8"/>
  <sheetViews>
    <sheetView tabSelected="1" workbookViewId="0" topLeftCell="A1">
      <selection activeCell="C172" sqref="C172"/>
    </sheetView>
  </sheetViews>
  <sheetFormatPr defaultColWidth="9.140625" defaultRowHeight="12.75"/>
  <cols>
    <col min="1" max="1" width="9.140625" style="68" customWidth="1"/>
    <col min="2" max="2" width="13.7109375" style="193" customWidth="1"/>
    <col min="3" max="3" width="62.28125" style="193" customWidth="1"/>
    <col min="4" max="4" width="17.421875" style="193" customWidth="1"/>
    <col min="5" max="16384" width="17.421875" style="68" customWidth="1"/>
  </cols>
  <sheetData>
    <row r="1" ht="12.75">
      <c r="D1" s="246" t="s">
        <v>366</v>
      </c>
    </row>
    <row r="2" ht="12.75">
      <c r="D2" s="246" t="s">
        <v>367</v>
      </c>
    </row>
    <row r="3" ht="12.75">
      <c r="D3" s="246" t="s">
        <v>368</v>
      </c>
    </row>
    <row r="4" ht="13.5" thickBot="1"/>
    <row r="5" spans="2:4" s="102" customFormat="1" ht="48" thickBot="1">
      <c r="B5" s="194" t="s">
        <v>1</v>
      </c>
      <c r="C5" s="190" t="s">
        <v>264</v>
      </c>
      <c r="D5" s="191" t="s">
        <v>3</v>
      </c>
    </row>
    <row r="6" spans="2:4" ht="12.75">
      <c r="B6" s="192"/>
      <c r="C6" s="195" t="str">
        <f>arkusz1!E15</f>
        <v>Rozwój infrastruktury drogowej i portowej miasta Kołobrzeg</v>
      </c>
      <c r="D6" s="196">
        <f>SUM(D7:D69)</f>
        <v>350949317</v>
      </c>
    </row>
    <row r="7" spans="2:4" ht="25.5">
      <c r="B7" s="197" t="str">
        <f>arkusz1!D16</f>
        <v>1.1.1</v>
      </c>
      <c r="C7" s="198" t="str">
        <f>arkusz1!E16</f>
        <v>Przebudowa nawierzchni ulic na osiedlu Radzikowo III: Perłowa, Tęczowa i Koralowa wraz z ich odwodnieniem</v>
      </c>
      <c r="D7" s="199">
        <f>arkusz1!F16</f>
        <v>2187929</v>
      </c>
    </row>
    <row r="8" spans="2:4" ht="12.75">
      <c r="B8" s="197" t="str">
        <f>arkusz1!D17</f>
        <v>1.1.2</v>
      </c>
      <c r="C8" s="198" t="str">
        <f>arkusz1!E17</f>
        <v>Modernizacja portu Rybackiego w Kołobrzegu - etap II</v>
      </c>
      <c r="D8" s="199">
        <f>arkusz1!F17</f>
        <v>10532587</v>
      </c>
    </row>
    <row r="9" spans="2:4" ht="25.5">
      <c r="B9" s="197" t="str">
        <f>arkusz1!D18</f>
        <v>1.1.3</v>
      </c>
      <c r="C9" s="198" t="str">
        <f>arkusz1!E18</f>
        <v>Modernizacja portu Rybackiego - etap III - budowa nabrzeża dla łodzi rybackich</v>
      </c>
      <c r="D9" s="199">
        <f>arkusz1!F18</f>
        <v>7067413</v>
      </c>
    </row>
    <row r="10" spans="2:4" ht="38.25">
      <c r="B10" s="197" t="str">
        <f>arkusz1!D19</f>
        <v>1.1.4</v>
      </c>
      <c r="C10" s="198" t="str">
        <f>arkusz1!E19</f>
        <v>Przebudowa ulic: św. Wojciecha i Kossaka - realizacja projektu nr Z/2.32/I/1.1.1/465/05 "Modernizacja ul. Św. Wojciecha i budowa ul. Kossaka"</v>
      </c>
      <c r="D10" s="199">
        <f>arkusz1!F19</f>
        <v>4969688</v>
      </c>
    </row>
    <row r="11" spans="2:4" ht="38.25">
      <c r="B11" s="197" t="str">
        <f>arkusz1!D20</f>
        <v>1.1.5</v>
      </c>
      <c r="C11" s="198" t="str">
        <f>arkusz1!E20</f>
        <v>Modernizacja nawierzchni dróg na osiedlu Podczele w tym: ul. Lwowska, Brzeska, Ostrobramska, Tarnopolska, Wileńska, Krzemieniecka, Grodzieńska, Poleska, Podolska, Pińska.</v>
      </c>
      <c r="D11" s="199">
        <f>arkusz1!F20</f>
        <v>8904000</v>
      </c>
    </row>
    <row r="12" spans="2:4" ht="12.75">
      <c r="B12" s="197" t="str">
        <f>arkusz1!D21</f>
        <v>1.1.6</v>
      </c>
      <c r="C12" s="198" t="str">
        <f>arkusz1!E21</f>
        <v>Przebudowa ulic: Radomska, Lotnicza i Warcisława III</v>
      </c>
      <c r="D12" s="199">
        <f>arkusz1!F21</f>
        <v>1914400</v>
      </c>
    </row>
    <row r="13" spans="2:4" ht="12.75">
      <c r="B13" s="197" t="str">
        <f>arkusz1!D22</f>
        <v>1.1.7</v>
      </c>
      <c r="C13" s="198" t="str">
        <f>arkusz1!E22</f>
        <v>Przedłużenie ul. Kolumba do ul. Św. Wojciecha.</v>
      </c>
      <c r="D13" s="199">
        <f>arkusz1!F22</f>
        <v>882000</v>
      </c>
    </row>
    <row r="14" spans="2:4" ht="25.5">
      <c r="B14" s="197" t="str">
        <f>arkusz1!D23</f>
        <v>1.1.8</v>
      </c>
      <c r="C14" s="198" t="str">
        <f>arkusz1!E23</f>
        <v>Przebudowa ulicy Giełdowej na odcinku od ul. Walki Młodych do ul. Armii Krajowej</v>
      </c>
      <c r="D14" s="199">
        <f>arkusz1!F23</f>
        <v>560000</v>
      </c>
    </row>
    <row r="15" spans="2:6" ht="22.5" customHeight="1">
      <c r="B15" s="197" t="str">
        <f>arkusz1!D24</f>
        <v>1.1.9</v>
      </c>
      <c r="C15" s="198" t="str">
        <f>arkusz1!E24</f>
        <v>Przebudowa ul. Łopuskiego na odcinku od ul. Szpitalnej do ul. Unii Lubelskiej wraz z remontem obiektu mostowego.</v>
      </c>
      <c r="D15" s="199">
        <f>arkusz1!F24</f>
        <v>9800000</v>
      </c>
      <c r="F15" s="69"/>
    </row>
    <row r="16" spans="2:6" ht="12.75">
      <c r="B16" s="197" t="str">
        <f>arkusz1!D25</f>
        <v>1.1.10</v>
      </c>
      <c r="C16" s="198" t="str">
        <f>arkusz1!E25</f>
        <v>Przebudowa ul Dubois od ul. Katedralnej do ul. Giełdowej</v>
      </c>
      <c r="D16" s="199">
        <f>arkusz1!F25</f>
        <v>700000</v>
      </c>
      <c r="F16" s="69"/>
    </row>
    <row r="17" spans="2:6" ht="12.75">
      <c r="B17" s="197" t="str">
        <f>arkusz1!D26</f>
        <v>1.1.11</v>
      </c>
      <c r="C17" s="198" t="str">
        <f>arkusz1!E26</f>
        <v>Przebudowa ul. Brzozowej od ul. Narutowicza do ul. Katedralnej</v>
      </c>
      <c r="D17" s="199">
        <f>arkusz1!F26</f>
        <v>126000</v>
      </c>
      <c r="F17" s="69"/>
    </row>
    <row r="18" spans="2:6" ht="12.75">
      <c r="B18" s="197" t="str">
        <f>arkusz1!D27</f>
        <v>1.1.12</v>
      </c>
      <c r="C18" s="198" t="str">
        <f>arkusz1!E27</f>
        <v>Przebudowa ul. Rzecznej</v>
      </c>
      <c r="D18" s="199">
        <f>arkusz1!F27</f>
        <v>2704800</v>
      </c>
      <c r="F18" s="69"/>
    </row>
    <row r="19" spans="2:6" ht="25.5">
      <c r="B19" s="197" t="str">
        <f>arkusz1!D28</f>
        <v>1.1.13</v>
      </c>
      <c r="C19" s="198" t="str">
        <f>arkusz1!E28</f>
        <v>Przebudowa chodników wraz z miejscami do parkowania w ul. Wojska Polskiego</v>
      </c>
      <c r="D19" s="199">
        <f>arkusz1!F28</f>
        <v>600000</v>
      </c>
      <c r="F19" s="69"/>
    </row>
    <row r="20" spans="2:6" ht="12.75">
      <c r="B20" s="197" t="str">
        <f>arkusz1!D29</f>
        <v>1.1.14</v>
      </c>
      <c r="C20" s="198" t="str">
        <f>arkusz1!E29</f>
        <v>Przebudowa ul. Armii Krajowej od ul. Dworcowej do ul. Ratuszowej</v>
      </c>
      <c r="D20" s="199">
        <f>arkusz1!F29</f>
        <v>1820000</v>
      </c>
      <c r="F20" s="69"/>
    </row>
    <row r="21" spans="2:6" ht="12.75">
      <c r="B21" s="197" t="str">
        <f>arkusz1!D30</f>
        <v>1.1.15</v>
      </c>
      <c r="C21" s="198" t="str">
        <f>arkusz1!E30</f>
        <v>Przebudowa ul. Wąskiej w Kołobrzegu</v>
      </c>
      <c r="D21" s="199">
        <f>arkusz1!F30</f>
        <v>420000</v>
      </c>
      <c r="F21" s="69"/>
    </row>
    <row r="22" spans="2:6" ht="12.75">
      <c r="B22" s="197" t="str">
        <f>arkusz1!D31</f>
        <v>1.1.16</v>
      </c>
      <c r="C22" s="198" t="str">
        <f>arkusz1!E31</f>
        <v>Przebudowa ul. Janiska w Kołobrzegu</v>
      </c>
      <c r="D22" s="199">
        <f>arkusz1!F31</f>
        <v>1369274</v>
      </c>
      <c r="F22" s="69"/>
    </row>
    <row r="23" spans="2:6" ht="12.75">
      <c r="B23" s="197" t="str">
        <f>arkusz1!D32</f>
        <v>1.1.17</v>
      </c>
      <c r="C23" s="198" t="str">
        <f>arkusz1!E32</f>
        <v>Przebudowa ul. Portowej od ul. Mickiewicza do ul. Spacerowej</v>
      </c>
      <c r="D23" s="199">
        <f>arkusz1!F32</f>
        <v>1050000</v>
      </c>
      <c r="F23" s="69"/>
    </row>
    <row r="24" spans="2:6" ht="12.75">
      <c r="B24" s="197" t="str">
        <f>arkusz1!D33</f>
        <v>1.1.18</v>
      </c>
      <c r="C24" s="198" t="str">
        <f>arkusz1!E33</f>
        <v>Przebudowa ul. Zwycięzców</v>
      </c>
      <c r="D24" s="199">
        <f>arkusz1!F33</f>
        <v>721000</v>
      </c>
      <c r="F24" s="69"/>
    </row>
    <row r="25" spans="2:6" ht="12.75">
      <c r="B25" s="197" t="str">
        <f>arkusz1!D34</f>
        <v>1.1.19</v>
      </c>
      <c r="C25" s="198" t="str">
        <f>arkusz1!E34</f>
        <v>Przebudowa ul. 18-go Marca</v>
      </c>
      <c r="D25" s="199">
        <f>arkusz1!F34</f>
        <v>560000</v>
      </c>
      <c r="F25" s="69"/>
    </row>
    <row r="26" spans="2:6" ht="12.75">
      <c r="B26" s="197" t="str">
        <f>arkusz1!D35</f>
        <v>1.1.20</v>
      </c>
      <c r="C26" s="198" t="str">
        <f>arkusz1!E35</f>
        <v>Przebudowa ul. Artyleryjskiej</v>
      </c>
      <c r="D26" s="199">
        <f>arkusz1!F35</f>
        <v>1885520</v>
      </c>
      <c r="F26" s="69"/>
    </row>
    <row r="27" spans="2:6" ht="12.75">
      <c r="B27" s="197" t="str">
        <f>arkusz1!D36</f>
        <v>1.1.21</v>
      </c>
      <c r="C27" s="198" t="str">
        <f>arkusz1!E36</f>
        <v>Przebudowa ul. Rybackiej</v>
      </c>
      <c r="D27" s="199">
        <f>arkusz1!F36</f>
        <v>1228780</v>
      </c>
      <c r="F27" s="69"/>
    </row>
    <row r="28" spans="2:6" ht="12.75">
      <c r="B28" s="197" t="str">
        <f>arkusz1!D37</f>
        <v>1.1.22</v>
      </c>
      <c r="C28" s="198" t="str">
        <f>arkusz1!E37</f>
        <v>Ul. Basztowa przebudowa nawierzchni wraz z budową odwodnienia</v>
      </c>
      <c r="D28" s="199">
        <f>arkusz1!F37</f>
        <v>195000</v>
      </c>
      <c r="F28" s="69"/>
    </row>
    <row r="29" spans="2:6" ht="12.75">
      <c r="B29" s="197" t="str">
        <f>arkusz1!D38</f>
        <v>1.1.23</v>
      </c>
      <c r="C29" s="198" t="str">
        <f>arkusz1!E38</f>
        <v>Ul. Okopowa - budowa zatok postojowych </v>
      </c>
      <c r="D29" s="199">
        <f>arkusz1!F38</f>
        <v>360000</v>
      </c>
      <c r="F29" s="69"/>
    </row>
    <row r="30" spans="2:6" ht="12.75">
      <c r="B30" s="197" t="str">
        <f>arkusz1!D39</f>
        <v>1.1.24</v>
      </c>
      <c r="C30" s="198" t="str">
        <f>arkusz1!E39</f>
        <v>Przebudowa dróg na osiedlu Radzikowo II</v>
      </c>
      <c r="D30" s="199">
        <f>arkusz1!F39</f>
        <v>3000000</v>
      </c>
      <c r="F30" s="69"/>
    </row>
    <row r="31" spans="2:6" ht="12.75">
      <c r="B31" s="197" t="str">
        <f>arkusz1!D40</f>
        <v>1.1.25</v>
      </c>
      <c r="C31" s="198" t="str">
        <f>arkusz1!E40</f>
        <v>Przebudowa ul. Kresowej</v>
      </c>
      <c r="D31" s="199">
        <f>arkusz1!F40</f>
        <v>15240200</v>
      </c>
      <c r="F31" s="69"/>
    </row>
    <row r="32" spans="2:6" ht="12.75">
      <c r="B32" s="197" t="str">
        <f>arkusz1!D41</f>
        <v>1.1.26</v>
      </c>
      <c r="C32" s="198" t="str">
        <f>arkusz1!E41</f>
        <v>Modernizacja ul. Kołłątaja</v>
      </c>
      <c r="D32" s="199">
        <f>arkusz1!F41</f>
        <v>1491432</v>
      </c>
      <c r="F32" s="69"/>
    </row>
    <row r="33" spans="2:6" ht="12.75">
      <c r="B33" s="197" t="str">
        <f>arkusz1!D42</f>
        <v>1.1.27</v>
      </c>
      <c r="C33" s="198" t="str">
        <f>arkusz1!E42</f>
        <v>Modernizacja ul. Krakusa i Wandy</v>
      </c>
      <c r="D33" s="199">
        <f>arkusz1!F42</f>
        <v>755718</v>
      </c>
      <c r="F33" s="69"/>
    </row>
    <row r="34" spans="2:6" ht="12.75">
      <c r="B34" s="197" t="str">
        <f>arkusz1!D43</f>
        <v>1.1.28</v>
      </c>
      <c r="C34" s="198" t="str">
        <f>arkusz1!E43</f>
        <v>Przebudowa ul. Wiosennej</v>
      </c>
      <c r="D34" s="199">
        <f>arkusz1!F43</f>
        <v>2100000</v>
      </c>
      <c r="F34" s="69"/>
    </row>
    <row r="35" spans="2:6" ht="12.75">
      <c r="B35" s="197" t="str">
        <f>arkusz1!D44</f>
        <v>1.1.30</v>
      </c>
      <c r="C35" s="198" t="str">
        <f>arkusz1!E44</f>
        <v>Przebudowa ul. Chopina</v>
      </c>
      <c r="D35" s="199">
        <f>arkusz1!F44</f>
        <v>1200000</v>
      </c>
      <c r="F35" s="69"/>
    </row>
    <row r="36" spans="2:6" ht="12.75">
      <c r="B36" s="197" t="str">
        <f>arkusz1!D45</f>
        <v>1.1.31</v>
      </c>
      <c r="C36" s="198" t="str">
        <f>arkusz1!E45</f>
        <v>Przebudowa ul. Spacerowej od ul. Solnej do ul. Mickiewicza</v>
      </c>
      <c r="D36" s="199">
        <f>arkusz1!F45</f>
        <v>700000</v>
      </c>
      <c r="F36" s="69"/>
    </row>
    <row r="37" spans="2:6" ht="12.75">
      <c r="B37" s="197" t="str">
        <f>arkusz1!D46</f>
        <v>1.1.33</v>
      </c>
      <c r="C37" s="198" t="str">
        <f>arkusz1!E46</f>
        <v>Przebudowa ul. Morawskiego</v>
      </c>
      <c r="D37" s="199">
        <f>arkusz1!F46</f>
        <v>1400000</v>
      </c>
      <c r="F37" s="69"/>
    </row>
    <row r="38" spans="2:6" ht="12.75">
      <c r="B38" s="197" t="str">
        <f>arkusz1!D47</f>
        <v>1.1.34</v>
      </c>
      <c r="C38" s="198" t="str">
        <f>arkusz1!E47</f>
        <v>Przebudowa ul. Arciszewskiego</v>
      </c>
      <c r="D38" s="199">
        <f>arkusz1!F47</f>
        <v>1050000</v>
      </c>
      <c r="F38" s="69"/>
    </row>
    <row r="39" spans="2:6" ht="25.5">
      <c r="B39" s="197" t="str">
        <f>arkusz1!D48</f>
        <v>1.1.35</v>
      </c>
      <c r="C39" s="198" t="str">
        <f>arkusz1!E48</f>
        <v>Przebudowa ul. Towarowej wraz z kanalizacja deszczową, oświetleniem i remontem torowiska. /zakres robót MWiK/</v>
      </c>
      <c r="D39" s="199">
        <f>arkusz1!F48</f>
        <v>3168340</v>
      </c>
      <c r="F39" s="69"/>
    </row>
    <row r="40" spans="2:6" ht="12.75">
      <c r="B40" s="197" t="str">
        <f>arkusz1!D49</f>
        <v>1.1.36</v>
      </c>
      <c r="C40" s="198" t="str">
        <f>arkusz1!E49</f>
        <v>Przebudowa ul. Morskiej</v>
      </c>
      <c r="D40" s="199">
        <f>arkusz1!F49</f>
        <v>497000</v>
      </c>
      <c r="F40" s="69"/>
    </row>
    <row r="41" spans="2:6" ht="12.75">
      <c r="B41" s="197" t="str">
        <f>arkusz1!D50</f>
        <v>1.1.37</v>
      </c>
      <c r="C41" s="198" t="str">
        <f>arkusz1!E50</f>
        <v>Przebudowa ul. Westerplatte</v>
      </c>
      <c r="D41" s="199">
        <f>arkusz1!F50</f>
        <v>898800</v>
      </c>
      <c r="F41" s="69"/>
    </row>
    <row r="42" spans="2:6" ht="12.75">
      <c r="B42" s="197" t="str">
        <f>arkusz1!D51</f>
        <v>1.1.38</v>
      </c>
      <c r="C42" s="198" t="str">
        <f>arkusz1!E51</f>
        <v>Przebudowa ul. Mickiewicza (od ul. Rodziewiczówny do ul. Zdrojowej)</v>
      </c>
      <c r="D42" s="199">
        <f>arkusz1!F51</f>
        <v>560000</v>
      </c>
      <c r="F42" s="69"/>
    </row>
    <row r="43" spans="2:6" ht="38.25">
      <c r="B43" s="197" t="str">
        <f>arkusz1!D52</f>
        <v>1.1.39</v>
      </c>
      <c r="C43" s="198" t="str">
        <f>arkusz1!E52</f>
        <v>Drogi na osiedlu Radzikowo IV wraz z kanalizacją deszczową w tym: ul. Różyckiego, Kurpińskiego, Ogińskiego, Karłowicza, Noskowskiego, Moniuszki.</v>
      </c>
      <c r="D43" s="199">
        <f>arkusz1!F52</f>
        <v>2082500</v>
      </c>
      <c r="F43" s="69"/>
    </row>
    <row r="44" spans="2:6" ht="12.75">
      <c r="B44" s="197" t="str">
        <f>arkusz1!D53</f>
        <v>1.1.40</v>
      </c>
      <c r="C44" s="198" t="str">
        <f>arkusz1!E53</f>
        <v>Budowa drogi pomiędzy Unii Lubelskiej i Okopową</v>
      </c>
      <c r="D44" s="199">
        <f>arkusz1!F53</f>
        <v>570796</v>
      </c>
      <c r="F44" s="69"/>
    </row>
    <row r="45" spans="2:6" ht="25.5">
      <c r="B45" s="197" t="str">
        <f>arkusz1!D54</f>
        <v>1.1.41</v>
      </c>
      <c r="C45" s="198" t="str">
        <f>arkusz1!E54</f>
        <v>Drogi na osiedlu Witkowice III - budowa w tym: Orłowskiego, Gierymskich, Skoczylasa, Makowskiego, Michałowskiego.</v>
      </c>
      <c r="D45" s="199">
        <f>arkusz1!F54</f>
        <v>1316000</v>
      </c>
      <c r="F45" s="69"/>
    </row>
    <row r="46" spans="2:6" ht="38.25">
      <c r="B46" s="197" t="str">
        <f>arkusz1!D55</f>
        <v>1.1.42</v>
      </c>
      <c r="C46" s="198" t="str">
        <f>arkusz1!E55</f>
        <v>Drogi na osiedlu domów jednorodzinnych przy ul. 6 dyw. piechoty w tym: ul. Kmicica, Wołodyjowskiego, Ketlinga, Zagłoby, Hajduczka, Kiemliczów, Bilewiczówny, Skrzetuskiego, Kordeczkiego</v>
      </c>
      <c r="D46" s="199">
        <f>arkusz1!F55</f>
        <v>4400000</v>
      </c>
      <c r="F46" s="69"/>
    </row>
    <row r="47" spans="2:6" ht="12.75">
      <c r="B47" s="197" t="str">
        <f>arkusz1!D56</f>
        <v>1.1.43</v>
      </c>
      <c r="C47" s="198" t="str">
        <f>arkusz1!E56</f>
        <v>Budowa nawierzchni jezdni ul. Tarnowskiego</v>
      </c>
      <c r="D47" s="199">
        <f>arkusz1!F56</f>
        <v>1281685</v>
      </c>
      <c r="F47" s="69"/>
    </row>
    <row r="48" spans="2:6" ht="12.75">
      <c r="B48" s="197" t="str">
        <f>arkusz1!D57</f>
        <v>1.1.44</v>
      </c>
      <c r="C48" s="198" t="str">
        <f>arkusz1!E57</f>
        <v>Budowa ul. Gnieźnieńskiej</v>
      </c>
      <c r="D48" s="199">
        <f>arkusz1!F57</f>
        <v>1110200</v>
      </c>
      <c r="F48" s="69"/>
    </row>
    <row r="49" spans="2:6" ht="51">
      <c r="B49" s="197" t="str">
        <f>arkusz1!D58</f>
        <v>1.1.45</v>
      </c>
      <c r="C49" s="198" t="str">
        <f>arkusz1!E58</f>
        <v>Budowa dróg na os. Domów wielorodzinnych przy ul. 6 dyw. Piechoty "Os. Europejskie" w tym: Brukselska, Berlińska, Wiedeńska, Kopenhaska, Helsińska, Paryska, Rzymska, Sztokholmska, Londyńska.</v>
      </c>
      <c r="D49" s="199">
        <f>arkusz1!F58</f>
        <v>5600000</v>
      </c>
      <c r="F49" s="69"/>
    </row>
    <row r="50" spans="2:6" ht="25.5">
      <c r="B50" s="197" t="str">
        <f>arkusz1!D59</f>
        <v>1.1.46</v>
      </c>
      <c r="C50" s="198" t="str">
        <f>arkusz1!E59</f>
        <v>Budowa Bulwaru Zacisze wraz z przejściem pod ul. Solną i umocnieniem brzegu rz. Parsęty</v>
      </c>
      <c r="D50" s="199">
        <f>arkusz1!F59</f>
        <v>10500000</v>
      </c>
      <c r="F50" s="69"/>
    </row>
    <row r="51" spans="2:6" ht="12.75">
      <c r="B51" s="197" t="str">
        <f>arkusz1!D60</f>
        <v>1.1.47</v>
      </c>
      <c r="C51" s="198" t="str">
        <f>arkusz1!E60</f>
        <v>Budowa ulicy Stańczyka</v>
      </c>
      <c r="D51" s="199">
        <f>arkusz1!F60</f>
        <v>560000</v>
      </c>
      <c r="F51" s="69"/>
    </row>
    <row r="52" spans="2:6" ht="25.5">
      <c r="B52" s="197" t="str">
        <f>arkusz1!D61</f>
        <v>1.1.48</v>
      </c>
      <c r="C52" s="198" t="str">
        <f>arkusz1!E61</f>
        <v>Budowa ciągu komunikacyjnego - pieszego z osiedla Radzikowo do morza ul. Arciszewskiego</v>
      </c>
      <c r="D52" s="199">
        <f>arkusz1!F61</f>
        <v>1400000</v>
      </c>
      <c r="F52" s="69"/>
    </row>
    <row r="53" spans="2:6" ht="12.75">
      <c r="B53" s="197" t="str">
        <f>arkusz1!D62</f>
        <v>1.1.49</v>
      </c>
      <c r="C53" s="198" t="str">
        <f>arkusz1!E62</f>
        <v>Budowa ul. Plażowej, Leśnej, Wichrowej, Klonowej</v>
      </c>
      <c r="D53" s="199">
        <f>arkusz1!F62</f>
        <v>3668000</v>
      </c>
      <c r="F53" s="69"/>
    </row>
    <row r="54" spans="2:6" ht="12.75">
      <c r="B54" s="197" t="str">
        <f>arkusz1!D63</f>
        <v>1.1.50</v>
      </c>
      <c r="C54" s="198" t="str">
        <f>arkusz1!E63</f>
        <v>Budowa drogi łączącej ul. Portową z ul. Spacerową</v>
      </c>
      <c r="D54" s="199">
        <f>arkusz1!F63</f>
        <v>1050000</v>
      </c>
      <c r="F54" s="69"/>
    </row>
    <row r="55" spans="2:6" ht="12.75">
      <c r="B55" s="197" t="str">
        <f>arkusz1!D64</f>
        <v>1.1.51</v>
      </c>
      <c r="C55" s="198" t="str">
        <f>arkusz1!E64</f>
        <v>Budowa ul. Koralowej /od ul. Grzybowskiej do ul. Wylotowej/</v>
      </c>
      <c r="D55" s="199">
        <f>arkusz1!F64</f>
        <v>868200</v>
      </c>
      <c r="F55" s="69"/>
    </row>
    <row r="56" spans="2:6" ht="12.75">
      <c r="B56" s="197" t="str">
        <f>arkusz1!D65</f>
        <v>1.1.52</v>
      </c>
      <c r="C56" s="198" t="str">
        <f>arkusz1!E65</f>
        <v>Budowa ul. Bema</v>
      </c>
      <c r="D56" s="199">
        <f>arkusz1!F65</f>
        <v>700000</v>
      </c>
      <c r="F56" s="69"/>
    </row>
    <row r="57" spans="2:6" ht="25.5">
      <c r="B57" s="197" t="str">
        <f>arkusz1!D66</f>
        <v>1.1.53</v>
      </c>
      <c r="C57" s="198" t="str">
        <f>arkusz1!E66</f>
        <v>Poprawa dostępności do Portu Kołobrzeg od strony lądu ( drogi i kolej ). Etap I </v>
      </c>
      <c r="D57" s="199">
        <f>arkusz1!F66</f>
        <v>45000000</v>
      </c>
      <c r="F57" s="69"/>
    </row>
    <row r="58" spans="2:6" ht="25.5">
      <c r="B58" s="197" t="str">
        <f>arkusz1!D67</f>
        <v>1.1.54</v>
      </c>
      <c r="C58" s="198" t="str">
        <f>arkusz1!E67</f>
        <v>Poprawa dostępności do Portu Kołobrzeg od strony lądu ( drogi i kolej ). Etap II</v>
      </c>
      <c r="D58" s="199">
        <f>arkusz1!F67</f>
        <v>55000000</v>
      </c>
      <c r="F58" s="69"/>
    </row>
    <row r="59" spans="2:6" ht="12.75">
      <c r="B59" s="197" t="str">
        <f>arkusz1!D68</f>
        <v>1.1.55</v>
      </c>
      <c r="C59" s="198" t="str">
        <f>arkusz1!E68</f>
        <v>Poprawa dostępności do Portu Kołobrzeg od strony lądu. Etap III</v>
      </c>
      <c r="D59" s="199">
        <f>arkusz1!F68</f>
        <v>72000000</v>
      </c>
      <c r="F59" s="69"/>
    </row>
    <row r="60" spans="2:6" ht="12.75">
      <c r="B60" s="197" t="str">
        <f>arkusz1!D69</f>
        <v>1.1.56</v>
      </c>
      <c r="C60" s="198" t="str">
        <f>arkusz1!E69</f>
        <v>Budowa ul. Spokojnej w Kołobrzegu</v>
      </c>
      <c r="D60" s="199">
        <f>arkusz1!F69</f>
        <v>1260000</v>
      </c>
      <c r="F60" s="69"/>
    </row>
    <row r="61" spans="2:6" ht="25.5">
      <c r="B61" s="197" t="str">
        <f>arkusz1!D70</f>
        <v>1.1.57</v>
      </c>
      <c r="C61" s="198" t="str">
        <f>arkusz1!E70</f>
        <v>Zagospodarowanie portu jachtowego w Kołobrzegu (projekt nr INT/MV-BB-PL/B/025/05</v>
      </c>
      <c r="D61" s="199">
        <f>arkusz1!F70</f>
        <v>2510000</v>
      </c>
      <c r="F61" s="69"/>
    </row>
    <row r="62" spans="2:6" ht="12.75">
      <c r="B62" s="197" t="str">
        <f>arkusz1!D71</f>
        <v>1.1.58</v>
      </c>
      <c r="C62" s="198" t="str">
        <f>arkusz1!E71</f>
        <v>Modernizacja i rozbudowa Portu Jachtowego w Kołobrzegu -Etap I</v>
      </c>
      <c r="D62" s="199">
        <f>arkusz1!F71</f>
        <v>10000000</v>
      </c>
      <c r="F62" s="69"/>
    </row>
    <row r="63" spans="2:6" ht="25.5">
      <c r="B63" s="197" t="str">
        <f>arkusz1!D72</f>
        <v>1.1.59</v>
      </c>
      <c r="C63" s="198" t="str">
        <f>arkusz1!E72</f>
        <v>Poprawa transgranicznej infrastruktury turystycznej nabrzeża rzeki Parsęty przy Latarni Morskiej w Kołobrzegu</v>
      </c>
      <c r="D63" s="199">
        <f>arkusz1!F72</f>
        <v>7087268</v>
      </c>
      <c r="F63" s="69"/>
    </row>
    <row r="64" spans="2:6" ht="12.75">
      <c r="B64" s="197" t="str">
        <f>arkusz1!D73</f>
        <v>1.1.60</v>
      </c>
      <c r="C64" s="198" t="str">
        <f>arkusz1!E73</f>
        <v>Budowa terminalu promowego w porcie Kołobrzeg</v>
      </c>
      <c r="D64" s="199">
        <f>arkusz1!F73</f>
        <v>20000000</v>
      </c>
      <c r="F64" s="69"/>
    </row>
    <row r="65" spans="2:6" ht="12.75">
      <c r="B65" s="197" t="str">
        <f>arkusz1!D74</f>
        <v>1.1.61</v>
      </c>
      <c r="C65" s="198" t="str">
        <f>arkusz1!E74</f>
        <v>Budowa dwóch dróg łączących ul.Żurawia z ul.Mazowiecką</v>
      </c>
      <c r="D65" s="199">
        <f>arkusz1!F74</f>
        <v>3500000</v>
      </c>
      <c r="F65" s="69"/>
    </row>
    <row r="66" spans="2:6" ht="25.5">
      <c r="B66" s="197" t="str">
        <f>arkusz1!D75</f>
        <v>1.1.62</v>
      </c>
      <c r="C66" s="198" t="str">
        <f>arkusz1!E75</f>
        <v>Budowa dróg na terenach powojskowych ul. Jedności Narodowej i Mazowieckiej w tym: ul. Kujawska, Wielkopolska</v>
      </c>
      <c r="D66" s="199">
        <f>arkusz1!F75</f>
        <v>4200000</v>
      </c>
      <c r="F66" s="69"/>
    </row>
    <row r="67" spans="2:6" ht="12.75">
      <c r="B67" s="197" t="str">
        <f>arkusz1!D76</f>
        <v>1.1.63</v>
      </c>
      <c r="C67" s="198" t="str">
        <f>arkusz1!E76</f>
        <v>Budowa ul. Szarych Szeregów</v>
      </c>
      <c r="D67" s="199">
        <f>arkusz1!F76</f>
        <v>1000000</v>
      </c>
      <c r="F67" s="69"/>
    </row>
    <row r="68" spans="2:6" ht="25.5" customHeight="1">
      <c r="B68" s="198" t="str">
        <f>arkusz1!D90</f>
        <v>2.1.1</v>
      </c>
      <c r="C68" s="198" t="str">
        <f>arkusz1!E90</f>
        <v>Poprawa dostępu do bulwaru spacerowego nad rzeką Parsętą w Kołobrzegu</v>
      </c>
      <c r="D68" s="199">
        <f>arkusz1!F90</f>
        <v>964787</v>
      </c>
      <c r="F68" s="69"/>
    </row>
    <row r="69" spans="2:6" ht="39" thickBot="1">
      <c r="B69" s="200" t="str">
        <f>arkusz1!D148</f>
        <v>8.2.1</v>
      </c>
      <c r="C69" s="201" t="str">
        <f>arkusz1!E148</f>
        <v>Budowa 6 zejść na plażę:1-Podczele,2 i 3 - ścieżka rowerowa do Podczela, 4-ul.Arciszewskieego za TRM,5 i 6-ścieżka rowerowa do Grzybowa</v>
      </c>
      <c r="D69" s="202">
        <f>arkusz1!F148</f>
        <v>700000</v>
      </c>
      <c r="F69" s="69"/>
    </row>
    <row r="70" spans="2:6" ht="12.75">
      <c r="B70" s="203"/>
      <c r="C70" s="204" t="str">
        <f>arkusz1!E80</f>
        <v>Nadmorska międzynarodowa trasa rowerowa</v>
      </c>
      <c r="D70" s="205">
        <f>SUM(D71:F75)</f>
        <v>14125000</v>
      </c>
      <c r="F70" s="69"/>
    </row>
    <row r="71" spans="2:6" ht="12.75">
      <c r="B71" s="197" t="str">
        <f>arkusz1!D81</f>
        <v>1.3.1</v>
      </c>
      <c r="C71" s="206" t="str">
        <f>arkusz1!E81</f>
        <v>Budowa ścieżki rowerowej do Grzybowa z odwodnieniem </v>
      </c>
      <c r="D71" s="207">
        <f>arkusz1!F81</f>
        <v>1545000</v>
      </c>
      <c r="F71" s="69"/>
    </row>
    <row r="72" spans="2:6" ht="25.5">
      <c r="B72" s="197" t="str">
        <f>arkusz1!D82</f>
        <v>1.3.2</v>
      </c>
      <c r="C72" s="206" t="str">
        <f>arkusz1!E82</f>
        <v>Budowa ścieżki rowerowej łączacej osiedle Podczele z Ustroniem Morskim</v>
      </c>
      <c r="D72" s="207">
        <f>arkusz1!F82</f>
        <v>1680000</v>
      </c>
      <c r="F72" s="69"/>
    </row>
    <row r="73" spans="2:6" ht="25.5">
      <c r="B73" s="197" t="str">
        <f>arkusz1!D83</f>
        <v>1.3.3</v>
      </c>
      <c r="C73" s="206" t="str">
        <f>arkusz1!E83</f>
        <v>Budowa drugiego wjazdu ścieżki rowerowej do osiedla Podczele w Kołobrzegu</v>
      </c>
      <c r="D73" s="207">
        <f>arkusz1!F83</f>
        <v>3500000</v>
      </c>
      <c r="F73" s="69"/>
    </row>
    <row r="74" spans="2:6" ht="25.5">
      <c r="B74" s="197" t="str">
        <f>arkusz1!D84</f>
        <v>1.3.4</v>
      </c>
      <c r="C74" s="206" t="str">
        <f>arkusz1!E84</f>
        <v>Ciąg pieszo-rowerowy łączący ul. Jasną z ul. Wylotową stanowiący dojście do morza.</v>
      </c>
      <c r="D74" s="207">
        <f>arkusz1!F84</f>
        <v>1800000</v>
      </c>
      <c r="F74" s="69"/>
    </row>
    <row r="75" spans="2:6" ht="26.25" thickBot="1">
      <c r="B75" s="208" t="str">
        <f>arkusz1!D85</f>
        <v>1.3.5</v>
      </c>
      <c r="C75" s="209" t="str">
        <f>arkusz1!E85</f>
        <v>Połączenie ścieżek rowerowych części północnej i południowej miasta w rejonie Budzistowa</v>
      </c>
      <c r="D75" s="210">
        <f>arkusz1!F85</f>
        <v>5600000</v>
      </c>
      <c r="F75" s="69"/>
    </row>
    <row r="76" spans="2:6" ht="12.75">
      <c r="B76" s="211"/>
      <c r="C76" s="212" t="str">
        <f>arkusz1!E86</f>
        <v>Poprawa infrastruktury transportu publicznego w Kołobrzegu</v>
      </c>
      <c r="D76" s="213">
        <f>SUM(D77)</f>
        <v>15000000</v>
      </c>
      <c r="F76" s="69"/>
    </row>
    <row r="77" spans="2:6" ht="26.25" thickBot="1">
      <c r="B77" s="200" t="str">
        <f>arkusz1!D87</f>
        <v>1.4.1</v>
      </c>
      <c r="C77" s="214" t="str">
        <f>arkusz1!E87</f>
        <v>Poprawa infrastruktury transportu publicznego w Kołobrzegu-budowa zajezdni autobusowej</v>
      </c>
      <c r="D77" s="215">
        <f>arkusz1!F87</f>
        <v>15000000</v>
      </c>
      <c r="F77" s="69"/>
    </row>
    <row r="78" spans="2:6" ht="25.5">
      <c r="B78" s="211"/>
      <c r="C78" s="212" t="str">
        <f>arkusz1!E91</f>
        <v>Rewitalizacja kołobrzeskiej strefy uzdrowiskowej wschodniej i zachodniej</v>
      </c>
      <c r="D78" s="213">
        <f>SUM(D80:D84)</f>
        <v>31915400</v>
      </c>
      <c r="F78" s="69"/>
    </row>
    <row r="79" spans="2:6" ht="12.75">
      <c r="B79" s="203" t="str">
        <f>arkusz1!D92</f>
        <v>2.2.1</v>
      </c>
      <c r="C79" s="216" t="str">
        <f>arkusz1!E92</f>
        <v>Modernizacja mola spacerowego</v>
      </c>
      <c r="D79" s="217">
        <f>arkusz1!F92</f>
        <v>4000000</v>
      </c>
      <c r="F79" s="69"/>
    </row>
    <row r="80" spans="2:6" ht="12.75">
      <c r="B80" s="197" t="str">
        <f>arkusz1!D93</f>
        <v>2.2.2</v>
      </c>
      <c r="C80" s="218" t="str">
        <f>arkusz1!E93</f>
        <v>Przebudowa ciągu pieszego przy molo i Bałtyku</v>
      </c>
      <c r="D80" s="207">
        <f>arkusz1!F93</f>
        <v>1000000</v>
      </c>
      <c r="F80" s="69"/>
    </row>
    <row r="81" spans="2:6" ht="12.75">
      <c r="B81" s="219" t="str">
        <f>arkusz1!D78</f>
        <v>1.2.1</v>
      </c>
      <c r="C81" s="198" t="str">
        <f>arkusz1!E78</f>
        <v>Przebudowa ul. Rodziewiczówny</v>
      </c>
      <c r="D81" s="220">
        <f>arkusz1!F78</f>
        <v>5600000</v>
      </c>
      <c r="F81" s="69"/>
    </row>
    <row r="82" spans="2:6" ht="41.25" customHeight="1">
      <c r="B82" s="219" t="str">
        <f>arkusz1!D79</f>
        <v>1.2.2</v>
      </c>
      <c r="C82" s="198" t="str">
        <f>arkusz1!E79</f>
        <v>Odtworzenie nawierzchni w ciągach komunikacyjnych w strefie A - pozostała część uzdrowiskowa miasta </v>
      </c>
      <c r="D82" s="220">
        <f>arkusz1!F79</f>
        <v>8750000</v>
      </c>
      <c r="F82" s="69"/>
    </row>
    <row r="83" spans="2:6" ht="12.75">
      <c r="B83" s="197">
        <f>arkusz1!D151</f>
        <v>0</v>
      </c>
      <c r="C83" s="198" t="str">
        <f>arkusz1!E152</f>
        <v>Rewitalizacja parku nadmorskiego, ścieżka ruchowa</v>
      </c>
      <c r="D83" s="207">
        <f>arkusz1!F152</f>
        <v>15065400</v>
      </c>
      <c r="F83" s="69"/>
    </row>
    <row r="84" spans="2:6" ht="13.5" thickBot="1">
      <c r="B84" s="200" t="str">
        <f>arkusz1!D153</f>
        <v>8.4.2</v>
      </c>
      <c r="C84" s="201" t="str">
        <f>arkusz1!E153</f>
        <v>Korty tenisowe</v>
      </c>
      <c r="D84" s="215">
        <f>arkusz1!F153</f>
        <v>1500000</v>
      </c>
      <c r="F84" s="69"/>
    </row>
    <row r="85" spans="2:6" ht="12.75">
      <c r="B85" s="211"/>
      <c r="C85" s="221" t="str">
        <f>arkusz1!E95</f>
        <v>Popraw infrastruktury (obiektów) administracji publicznej</v>
      </c>
      <c r="D85" s="213">
        <f>SUM(D86:D89)</f>
        <v>9710000</v>
      </c>
      <c r="F85" s="69"/>
    </row>
    <row r="86" spans="2:6" ht="25.5">
      <c r="B86" s="197" t="str">
        <f>arkusz1!D96</f>
        <v>3.1.1</v>
      </c>
      <c r="C86" s="198" t="str">
        <f>arkusz1!E96</f>
        <v>Realizacja dzwigu osobowego przystosowanego dla osób niepełnosprawnych z klatka schodową w budynku Urzędu Miasta</v>
      </c>
      <c r="D86" s="207">
        <f>arkusz1!F96</f>
        <v>2730000</v>
      </c>
      <c r="F86" s="69"/>
    </row>
    <row r="87" spans="2:6" ht="12.75">
      <c r="B87" s="197" t="str">
        <f>arkusz1!D97</f>
        <v>3.1.2</v>
      </c>
      <c r="C87" s="198" t="str">
        <f>arkusz1!E97</f>
        <v>Przebudowa garaży Urzędu Miasta</v>
      </c>
      <c r="D87" s="207">
        <f>arkusz1!F97</f>
        <v>280000</v>
      </c>
      <c r="F87" s="69"/>
    </row>
    <row r="88" spans="2:6" ht="12.75">
      <c r="B88" s="197" t="str">
        <f>arkusz1!D98</f>
        <v>3.1.3</v>
      </c>
      <c r="C88" s="198" t="str">
        <f>arkusz1!E98</f>
        <v>Budowa sieci informatycznej miasta </v>
      </c>
      <c r="D88" s="207">
        <f>arkusz1!F98</f>
        <v>6000000</v>
      </c>
      <c r="F88" s="69"/>
    </row>
    <row r="89" spans="2:6" ht="25.5">
      <c r="B89" s="197" t="str">
        <f>arkusz1!D99</f>
        <v>3.1.4</v>
      </c>
      <c r="C89" s="198" t="str">
        <f>arkusz1!E99</f>
        <v>Przebudowa budynku Urzędu Pracy-dostosowanie do potrzeb Urzędu Miasta - archiwum.</v>
      </c>
      <c r="D89" s="207">
        <f>arkusz1!F99</f>
        <v>700000</v>
      </c>
      <c r="F89" s="69"/>
    </row>
    <row r="90" spans="2:6" ht="12.75">
      <c r="B90" s="197"/>
      <c r="C90" s="222" t="str">
        <f>arkusz1!E101</f>
        <v>Rewitalizacja starej zabudowy miasta</v>
      </c>
      <c r="D90" s="223">
        <f>SUM(D91)</f>
        <v>11200000</v>
      </c>
      <c r="F90" s="69"/>
    </row>
    <row r="91" spans="2:6" ht="15" customHeight="1" thickBot="1">
      <c r="B91" s="200">
        <f>arkusz1!C102</f>
        <v>0</v>
      </c>
      <c r="C91" s="201" t="str">
        <f>arkusz1!E102</f>
        <v>Rewitalizacja starej zabudowy przy ul. Zygmuntowskiej</v>
      </c>
      <c r="D91" s="215">
        <f>arkusz1!F102</f>
        <v>11200000</v>
      </c>
      <c r="F91" s="69"/>
    </row>
    <row r="92" spans="2:6" ht="12.75">
      <c r="B92" s="203"/>
      <c r="C92" s="224" t="str">
        <f>arkusz1!E104</f>
        <v>Poprawa bezpieczeństwa publicznego miasta</v>
      </c>
      <c r="D92" s="225">
        <f>SUM(D93:F93)</f>
        <v>1260000</v>
      </c>
      <c r="F92" s="69"/>
    </row>
    <row r="93" spans="2:6" ht="15" customHeight="1" thickBot="1">
      <c r="B93" s="209" t="str">
        <f>arkusz1!D105</f>
        <v>5.1.1</v>
      </c>
      <c r="C93" s="209" t="str">
        <f>arkusz1!E105</f>
        <v>Monitoring tv miasta</v>
      </c>
      <c r="D93" s="226">
        <f>arkusz1!F105</f>
        <v>1260000</v>
      </c>
      <c r="F93" s="69"/>
    </row>
    <row r="94" spans="2:6" ht="12.75">
      <c r="B94" s="211"/>
      <c r="C94" s="221" t="str">
        <f>arkusz1!E107</f>
        <v>Termomodernizacja obiektów użyteczności publicznej</v>
      </c>
      <c r="D94" s="213">
        <f>SUM(D95:D97)</f>
        <v>9046619</v>
      </c>
      <c r="F94" s="69"/>
    </row>
    <row r="95" spans="2:6" ht="12.75">
      <c r="B95" s="197" t="str">
        <f>arkusz1!D108</f>
        <v>6.1.1</v>
      </c>
      <c r="C95" s="198" t="str">
        <f>arkusz1!E108</f>
        <v>Termomodernizacja szkoły podstawowj nr 5.</v>
      </c>
      <c r="D95" s="207">
        <f>arkusz1!F108</f>
        <v>3021960</v>
      </c>
      <c r="F95" s="69"/>
    </row>
    <row r="96" spans="2:6" ht="12.75">
      <c r="B96" s="197" t="str">
        <f>arkusz1!D109</f>
        <v>6.1.2</v>
      </c>
      <c r="C96" s="198" t="str">
        <f>arkusz1!E109</f>
        <v>Termomodernizacja Gimnazjum nr 3 przy ul. Okopowej</v>
      </c>
      <c r="D96" s="207">
        <f>arkusz1!F109</f>
        <v>3024659</v>
      </c>
      <c r="F96" s="69"/>
    </row>
    <row r="97" spans="2:6" ht="13.5" thickBot="1">
      <c r="B97" s="200" t="str">
        <f>arkusz1!D110</f>
        <v>6.1.3</v>
      </c>
      <c r="C97" s="201" t="str">
        <f>arkusz1!E110</f>
        <v>Termomodernizacja zespołu Szkół nr 2</v>
      </c>
      <c r="D97" s="215">
        <f>arkusz1!F110</f>
        <v>3000000</v>
      </c>
      <c r="F97" s="69"/>
    </row>
    <row r="98" spans="2:6" ht="12.75">
      <c r="B98" s="203"/>
      <c r="C98" s="224" t="str">
        <f>arkusz1!E112</f>
        <v>Poprawa infrastruktury oświatowej</v>
      </c>
      <c r="D98" s="205">
        <f>SUM(D99:D121)</f>
        <v>39025000</v>
      </c>
      <c r="F98" s="69"/>
    </row>
    <row r="99" spans="2:6" ht="25.5">
      <c r="B99" s="197" t="str">
        <f>arkusz1!D113</f>
        <v>6.2.1</v>
      </c>
      <c r="C99" s="198" t="str">
        <f>arkusz1!E113</f>
        <v>Rozbudowa Szkoły Podstawowej nr 6 - wykonanie dokumentacji i budowa</v>
      </c>
      <c r="D99" s="207">
        <f>arkusz1!F113</f>
        <v>1500000</v>
      </c>
      <c r="F99" s="69"/>
    </row>
    <row r="100" spans="2:6" ht="25.5">
      <c r="B100" s="197" t="str">
        <f>arkusz1!D114</f>
        <v>6.2.2</v>
      </c>
      <c r="C100" s="198" t="str">
        <f>arkusz1!E114</f>
        <v>Modernizacja obiektu zespołu szkół w Podczelu: 1.  wymiennikowni,2. pomieszczeń w piwnicy,3. elewacji,4.</v>
      </c>
      <c r="D100" s="207">
        <f>arkusz1!F114</f>
        <v>700000</v>
      </c>
      <c r="F100" s="69"/>
    </row>
    <row r="101" spans="2:6" ht="12.75">
      <c r="B101" s="197" t="str">
        <f>arkusz1!D115</f>
        <v>6.2.3</v>
      </c>
      <c r="C101" s="198" t="str">
        <f>arkusz1!E115</f>
        <v>Modernizacja instalacji elektrycznej w Zespole Szkół nr 2</v>
      </c>
      <c r="D101" s="207">
        <f>arkusz1!F115</f>
        <v>280000</v>
      </c>
      <c r="F101" s="69"/>
    </row>
    <row r="102" spans="2:6" ht="25.5">
      <c r="B102" s="197" t="str">
        <f>arkusz1!D116</f>
        <v>6.2.4</v>
      </c>
      <c r="C102" s="198" t="str">
        <f>arkusz1!E116</f>
        <v>Modernizacja rozdzielni głównej zasilania energetycznego Gimnazjum nr 3</v>
      </c>
      <c r="D102" s="207">
        <f>arkusz1!F116</f>
        <v>70000</v>
      </c>
      <c r="F102" s="69"/>
    </row>
    <row r="103" spans="2:6" ht="12.75">
      <c r="B103" s="197" t="str">
        <f>arkusz1!D117</f>
        <v>6.2.5</v>
      </c>
      <c r="C103" s="198" t="str">
        <f>arkusz1!E117</f>
        <v>Modernizacja sanitariatów w Sp. nr 4 w Kołobrzegu</v>
      </c>
      <c r="D103" s="207">
        <f>arkusz1!F117</f>
        <v>210000</v>
      </c>
      <c r="F103" s="69"/>
    </row>
    <row r="104" spans="2:6" ht="25.5">
      <c r="B104" s="197" t="str">
        <f>arkusz1!D118</f>
        <v>6.2.6</v>
      </c>
      <c r="C104" s="198" t="str">
        <f>arkusz1!E118</f>
        <v>Modernizacja obiektu szkoły podstawowej nr 4: 1.remont stołówki szkolnej,2.remont pomieszczeń szkolnych,3. </v>
      </c>
      <c r="D104" s="207">
        <f>arkusz1!F118</f>
        <v>1120000</v>
      </c>
      <c r="F104" s="69"/>
    </row>
    <row r="105" spans="2:6" ht="12.75">
      <c r="B105" s="197" t="str">
        <f>arkusz1!D119</f>
        <v>6.2.7</v>
      </c>
      <c r="C105" s="198" t="str">
        <f>arkusz1!E119</f>
        <v>Modernizacja pionu żywienia w Sp. nr 8</v>
      </c>
      <c r="D105" s="207">
        <f>arkusz1!F119</f>
        <v>350000</v>
      </c>
      <c r="F105" s="69"/>
    </row>
    <row r="106" spans="2:6" ht="12.75">
      <c r="B106" s="197" t="str">
        <f>arkusz1!D120</f>
        <v>6.2.8</v>
      </c>
      <c r="C106" s="198" t="str">
        <f>arkusz1!E120</f>
        <v>Modernizacja budynku Przedszkola nr 2</v>
      </c>
      <c r="D106" s="207">
        <f>arkusz1!F120</f>
        <v>700000</v>
      </c>
      <c r="F106" s="69"/>
    </row>
    <row r="107" spans="2:6" ht="12.75">
      <c r="B107" s="197" t="str">
        <f>arkusz1!D121</f>
        <v>6.2.9</v>
      </c>
      <c r="C107" s="198" t="str">
        <f>arkusz1!E121</f>
        <v>Modernizacja budynku Przedszkola nr 3</v>
      </c>
      <c r="D107" s="207">
        <f>arkusz1!F121</f>
        <v>980000</v>
      </c>
      <c r="F107" s="69"/>
    </row>
    <row r="108" spans="2:6" ht="12.75">
      <c r="B108" s="197" t="str">
        <f>arkusz1!D122</f>
        <v>6.2.10</v>
      </c>
      <c r="C108" s="198" t="str">
        <f>arkusz1!E122</f>
        <v>Modernizacja budynku Przedszkola nr 6</v>
      </c>
      <c r="D108" s="207">
        <f>arkusz1!F122</f>
        <v>854000</v>
      </c>
      <c r="F108" s="69"/>
    </row>
    <row r="109" spans="2:6" ht="12.75">
      <c r="B109" s="197" t="str">
        <f>arkusz1!D123</f>
        <v>6.2.11</v>
      </c>
      <c r="C109" s="198" t="str">
        <f>arkusz1!E123</f>
        <v>Modernizacja budynku Przedszkola nr 7</v>
      </c>
      <c r="D109" s="207">
        <f>arkusz1!F123</f>
        <v>840000</v>
      </c>
      <c r="F109" s="69"/>
    </row>
    <row r="110" spans="2:6" ht="12.75">
      <c r="B110" s="197" t="str">
        <f>arkusz1!D124</f>
        <v>6.2.12</v>
      </c>
      <c r="C110" s="198" t="str">
        <f>arkusz1!E124</f>
        <v>Modernizacja budynku Przedszkola nr 8</v>
      </c>
      <c r="D110" s="207">
        <f>arkusz1!F124</f>
        <v>1050000</v>
      </c>
      <c r="F110" s="69"/>
    </row>
    <row r="111" spans="2:6" ht="12.75">
      <c r="B111" s="197" t="str">
        <f>arkusz1!D125</f>
        <v>6.2.13</v>
      </c>
      <c r="C111" s="198" t="str">
        <f>arkusz1!E125</f>
        <v>Modernizacja budynku Przedszkola nr 10</v>
      </c>
      <c r="D111" s="207">
        <f>arkusz1!F125</f>
        <v>910000</v>
      </c>
      <c r="F111" s="69"/>
    </row>
    <row r="112" spans="2:6" ht="12.75">
      <c r="B112" s="197" t="str">
        <f>arkusz1!D126</f>
        <v>6.2.14</v>
      </c>
      <c r="C112" s="198" t="str">
        <f>arkusz1!E126</f>
        <v>Doposażenie placu zabaw dla dzieci w Przedszkolu nr 1</v>
      </c>
      <c r="D112" s="207">
        <f>arkusz1!F126</f>
        <v>50000</v>
      </c>
      <c r="F112" s="69"/>
    </row>
    <row r="113" spans="2:6" ht="12.75">
      <c r="B113" s="197" t="str">
        <f>arkusz1!D127</f>
        <v>6.2.15</v>
      </c>
      <c r="C113" s="198" t="str">
        <f>arkusz1!E127</f>
        <v>Budowa boiska szkolnego przy Szkole Podstawowej nr 8.</v>
      </c>
      <c r="D113" s="207">
        <f>arkusz1!F127</f>
        <v>1811000</v>
      </c>
      <c r="F113" s="69"/>
    </row>
    <row r="114" spans="2:6" ht="12.75">
      <c r="B114" s="197" t="str">
        <f>arkusz1!D128</f>
        <v>6.2.16</v>
      </c>
      <c r="C114" s="198" t="str">
        <f>arkusz1!E128</f>
        <v>Budowa zespołu boisk przy szkole podstawowej nr 5.</v>
      </c>
      <c r="D114" s="207">
        <f>arkusz1!F128</f>
        <v>1300000</v>
      </c>
      <c r="F114" s="69"/>
    </row>
    <row r="115" spans="2:6" ht="12.75">
      <c r="B115" s="197" t="str">
        <f>arkusz1!D129</f>
        <v>6.2.17</v>
      </c>
      <c r="C115" s="198" t="str">
        <f>arkusz1!E129</f>
        <v>Budowa i modernizacja zespołu boisk przy szkole podstawowej nr 4.</v>
      </c>
      <c r="D115" s="207">
        <f>arkusz1!F129</f>
        <v>2400000</v>
      </c>
      <c r="F115" s="69"/>
    </row>
    <row r="116" spans="2:6" ht="12.75">
      <c r="B116" s="197" t="str">
        <f>arkusz1!D130</f>
        <v>6.2.18</v>
      </c>
      <c r="C116" s="198" t="str">
        <f>arkusz1!E130</f>
        <v>Przebudowa boiska szkolnego przy Gimnazjum nr 3.</v>
      </c>
      <c r="D116" s="207">
        <f>arkusz1!F130</f>
        <v>2300000</v>
      </c>
      <c r="F116" s="69"/>
    </row>
    <row r="117" spans="2:6" ht="12.75">
      <c r="B117" s="197" t="str">
        <f>arkusz1!D131</f>
        <v>6.2.19</v>
      </c>
      <c r="C117" s="198" t="str">
        <f>arkusz1!E131</f>
        <v>Budowa i modernizacja boisk w Zespole Szkół przy ul. Lwowskiej</v>
      </c>
      <c r="D117" s="207">
        <f>arkusz1!F131</f>
        <v>2000000</v>
      </c>
      <c r="F117" s="69"/>
    </row>
    <row r="118" spans="2:6" ht="12.75">
      <c r="B118" s="197" t="str">
        <f>arkusz1!D132</f>
        <v>6.2.20</v>
      </c>
      <c r="C118" s="198" t="str">
        <f>arkusz1!E132</f>
        <v>Sala gimnastyczna w Zespole Szkół przy ul. Lwowskiej 7</v>
      </c>
      <c r="D118" s="207">
        <f>arkusz1!F132</f>
        <v>5600000</v>
      </c>
      <c r="F118" s="69"/>
    </row>
    <row r="119" spans="2:6" ht="12.75">
      <c r="B119" s="197" t="str">
        <f>arkusz1!D133</f>
        <v>6.2.21</v>
      </c>
      <c r="C119" s="198" t="str">
        <f>arkusz1!E133</f>
        <v>Budowa sali gimnastycznej dla SP nr 3 w Kołobrzegu</v>
      </c>
      <c r="D119" s="207">
        <f>arkusz1!F133</f>
        <v>4200000</v>
      </c>
      <c r="F119" s="69"/>
    </row>
    <row r="120" spans="2:6" ht="12.75">
      <c r="B120" s="197" t="str">
        <f>arkusz1!D134</f>
        <v>6.2.22</v>
      </c>
      <c r="C120" s="198" t="str">
        <f>arkusz1!E134</f>
        <v>Budowa sali gimnastycznej dla SP 5 w Kołobrzegu.</v>
      </c>
      <c r="D120" s="207">
        <f>arkusz1!F134</f>
        <v>4900000</v>
      </c>
      <c r="F120" s="69"/>
    </row>
    <row r="121" spans="2:6" ht="13.5" thickBot="1">
      <c r="B121" s="208" t="str">
        <f>arkusz1!D135</f>
        <v>6.2.23</v>
      </c>
      <c r="C121" s="227" t="str">
        <f>arkusz1!E135</f>
        <v>Budowa sali gimnastycznej dla SP 8 w Kołobrzegu.</v>
      </c>
      <c r="D121" s="210">
        <f>arkusz1!F135</f>
        <v>4900000</v>
      </c>
      <c r="F121" s="69"/>
    </row>
    <row r="122" spans="2:6" ht="25.5">
      <c r="B122" s="211"/>
      <c r="C122" s="221" t="str">
        <f>arkusz1!E137</f>
        <v>Rozbudowa infrastruktury aktywizacji społeczno-gospodarczej i pomocy społecznej</v>
      </c>
      <c r="D122" s="213">
        <f>SUM(D123:D125)</f>
        <v>8520000</v>
      </c>
      <c r="F122" s="69"/>
    </row>
    <row r="123" spans="2:6" ht="12.75">
      <c r="B123" s="197" t="str">
        <f>arkusz1!D138</f>
        <v>7.1.1</v>
      </c>
      <c r="C123" s="198" t="str">
        <f>arkusz1!E138</f>
        <v>Noclegownia przy ul. Okopowej</v>
      </c>
      <c r="D123" s="207">
        <f>arkusz1!F138</f>
        <v>2000000</v>
      </c>
      <c r="F123" s="69"/>
    </row>
    <row r="124" spans="2:6" ht="26.25" customHeight="1">
      <c r="B124" s="198" t="str">
        <f>arkusz1!D139</f>
        <v>7.1.2</v>
      </c>
      <c r="C124" s="198" t="str">
        <f>arkusz1!E139</f>
        <v>Modernizacja budynku przy ul.Zwycięzców 12 i 12a - uruchomienie mieszkań chronionych.</v>
      </c>
      <c r="D124" s="207">
        <f>arkusz1!F139</f>
        <v>2520000</v>
      </c>
      <c r="F124" s="69"/>
    </row>
    <row r="125" spans="2:6" ht="17.25" customHeight="1" thickBot="1">
      <c r="B125" s="201" t="str">
        <f>arkusz1!D140</f>
        <v>7.1.3</v>
      </c>
      <c r="C125" s="201" t="str">
        <f>arkusz1!E140</f>
        <v>Budowa obiektów socjalnych</v>
      </c>
      <c r="D125" s="215">
        <f>arkusz1!F140</f>
        <v>4000000</v>
      </c>
      <c r="F125" s="69"/>
    </row>
    <row r="126" spans="2:6" ht="12.75">
      <c r="B126" s="203"/>
      <c r="C126" s="224" t="str">
        <f>arkusz1!E142</f>
        <v>Poprwa infrastruktury komunalnej i ochrony środowiska</v>
      </c>
      <c r="D126" s="205">
        <f>SUM(D127:D144)</f>
        <v>56557299</v>
      </c>
      <c r="F126" s="69"/>
    </row>
    <row r="127" spans="2:6" ht="12.75">
      <c r="B127" s="197" t="str">
        <f>arkusz1!D143</f>
        <v>8.1.1</v>
      </c>
      <c r="C127" s="198" t="str">
        <f>arkusz1!E143</f>
        <v>Rewitalizacja parków miejskich</v>
      </c>
      <c r="D127" s="207">
        <f>arkusz1!F143</f>
        <v>2644600</v>
      </c>
      <c r="F127" s="69"/>
    </row>
    <row r="128" spans="2:6" ht="25.5">
      <c r="B128" s="197" t="str">
        <f>arkusz1!D144</f>
        <v>8.1.2</v>
      </c>
      <c r="C128" s="198" t="str">
        <f>arkusz1!E144</f>
        <v>Ochrona brzegu morskiego, rewitalizacja plaż - refulacja, budowa ostróg.</v>
      </c>
      <c r="D128" s="207">
        <f>arkusz1!F144</f>
        <v>8142699</v>
      </c>
      <c r="F128" s="69"/>
    </row>
    <row r="129" spans="2:6" ht="12.75">
      <c r="B129" s="197" t="str">
        <f>arkusz1!D145</f>
        <v>8.1.3</v>
      </c>
      <c r="C129" s="198" t="str">
        <f>arkusz1!E145</f>
        <v>Toalety publiczne na terenie miasta Kołobrzeg</v>
      </c>
      <c r="D129" s="207">
        <f>arkusz1!F145</f>
        <v>2500000</v>
      </c>
      <c r="F129" s="69"/>
    </row>
    <row r="130" spans="2:6" ht="12.75">
      <c r="B130" s="197" t="str">
        <f>arkusz1!D146</f>
        <v>8.1.4</v>
      </c>
      <c r="C130" s="197" t="str">
        <f>arkusz1!E146</f>
        <v>Schronisko dla zwierząt</v>
      </c>
      <c r="D130" s="197">
        <f>arkusz1!F146</f>
        <v>1400000</v>
      </c>
      <c r="F130" s="69"/>
    </row>
    <row r="131" spans="2:6" ht="25.5">
      <c r="B131" s="197" t="str">
        <f>arkusz1!D155</f>
        <v>8.5.1</v>
      </c>
      <c r="C131" s="198" t="str">
        <f>arkusz1!E155</f>
        <v>Budowa i modernizacja kanalizacji deszczowej na terenie miasta:os. Radzikowo II, okoicy ulicy Wylotowej, okolcy Amfiteatru.</v>
      </c>
      <c r="D131" s="207">
        <f>arkusz1!F155</f>
        <v>6300000</v>
      </c>
      <c r="F131" s="69"/>
    </row>
    <row r="132" spans="2:6" ht="12.75">
      <c r="B132" s="197" t="str">
        <f>arkusz1!D156</f>
        <v>8.5.2</v>
      </c>
      <c r="C132" s="198" t="str">
        <f>arkusz1!E156</f>
        <v>Remont zbiorników retencyjnych na ogrodach działkowych Janiska.</v>
      </c>
      <c r="D132" s="207">
        <f>arkusz1!F156</f>
        <v>120000</v>
      </c>
      <c r="F132" s="69"/>
    </row>
    <row r="133" spans="2:6" ht="38.25">
      <c r="B133" s="197" t="str">
        <f>arkusz1!D157</f>
        <v>8.5.3</v>
      </c>
      <c r="C133" s="198" t="str">
        <f>arkusz1!E157</f>
        <v>Odbudowa wałów przeciwpowodziowych chroniących tereny miejskie leżące między rzeką Parsętą a Kanałem Drzewnym i ulicą 6 Dywizji Piechoty w Kołobrzegu</v>
      </c>
      <c r="D133" s="207">
        <f>arkusz1!F157</f>
        <v>1330000</v>
      </c>
      <c r="F133" s="69"/>
    </row>
    <row r="134" spans="2:6" ht="25.5">
      <c r="B134" s="197" t="str">
        <f>arkusz1!D158</f>
        <v>8.5.4</v>
      </c>
      <c r="C134" s="198" t="str">
        <f>arkusz1!E158</f>
        <v>Zabezpieczenie przeciwpowodziowe Dzielnicy Zachodniej wraz z budową odpływu do morza w km 336+200</v>
      </c>
      <c r="D134" s="207">
        <f>arkusz1!F158</f>
        <v>3640000</v>
      </c>
      <c r="F134" s="69"/>
    </row>
    <row r="135" spans="2:6" ht="25.5">
      <c r="B135" s="197" t="str">
        <f>arkusz1!D159</f>
        <v>8.5.5</v>
      </c>
      <c r="C135" s="198" t="str">
        <f>arkusz1!E159</f>
        <v>Odbudowa odpływu do morza w km 330+750 w rejonie ulicy Sułkowskiego</v>
      </c>
      <c r="D135" s="207">
        <f>arkusz1!F159</f>
        <v>1260000</v>
      </c>
      <c r="F135" s="69"/>
    </row>
    <row r="136" spans="2:6" ht="25.5">
      <c r="B136" s="197" t="str">
        <f>arkusz1!D160</f>
        <v>8.5.6</v>
      </c>
      <c r="C136" s="198" t="str">
        <f>arkusz1!E160</f>
        <v>Modernizacja istniejącego systemu deszczowego - rejon ul. IV Dywizji Wojska Polskiego, Wschodniej</v>
      </c>
      <c r="D136" s="207">
        <f>arkusz1!F160</f>
        <v>980000</v>
      </c>
      <c r="F136" s="69"/>
    </row>
    <row r="137" spans="2:6" ht="38.25">
      <c r="B137" s="197" t="str">
        <f>arkusz1!D161</f>
        <v>8.5.7</v>
      </c>
      <c r="C137" s="198" t="str">
        <f>arkusz1!E161</f>
        <v>Modernizacja wylotu do morza w km 331+370 wraz z przebudową istniejącej kanalizacji deszczowej w rejonie ulicy A. Fredry i Szańca Kamiennego</v>
      </c>
      <c r="D137" s="207">
        <f>arkusz1!F161</f>
        <v>2800000</v>
      </c>
      <c r="F137" s="69"/>
    </row>
    <row r="138" spans="2:6" ht="25.5">
      <c r="B138" s="197" t="str">
        <f>arkusz1!D162</f>
        <v>8.5.8</v>
      </c>
      <c r="C138" s="198" t="str">
        <f>arkusz1!E162</f>
        <v>Odbudowa odpływu do morza w km 330+300 w rejonie ulicy Brzeskiej, wraz z ewentualnym przełożeniem 150 mb kolektora deszczowego</v>
      </c>
      <c r="D138" s="207">
        <f>arkusz1!F162</f>
        <v>2100000</v>
      </c>
      <c r="F138" s="69"/>
    </row>
    <row r="139" spans="2:6" ht="25.5">
      <c r="B139" s="197" t="str">
        <f>arkusz1!D163</f>
        <v>8.5.9</v>
      </c>
      <c r="C139" s="198" t="str">
        <f>arkusz1!E163</f>
        <v>Modernizacja, odbudowa systemu rowów melioracyjnych w granicach Gminy Miejskiej Kołobrzeg</v>
      </c>
      <c r="D139" s="207">
        <f>arkusz1!F163</f>
        <v>700000</v>
      </c>
      <c r="F139" s="69"/>
    </row>
    <row r="140" spans="2:6" ht="38.25">
      <c r="B140" s="197" t="str">
        <f>arkusz1!D164</f>
        <v>8.5.10</v>
      </c>
      <c r="C140" s="198" t="str">
        <f>arkusz1!E164</f>
        <v>Modernizacja istniejących odpływów kanalizacji deszczowej odprowadzających wody opadowe i roztopowe do rzeki Parsęty, Kanału Drzewnego oraz Stramniczki (montaż separatorów, klap zwrotnych)</v>
      </c>
      <c r="D140" s="207">
        <f>arkusz1!F164</f>
        <v>2100000</v>
      </c>
      <c r="F140" s="69"/>
    </row>
    <row r="141" spans="2:6" ht="38.25">
      <c r="B141" s="197" t="str">
        <f>arkusz1!D165</f>
        <v>8.5.11</v>
      </c>
      <c r="C141" s="198" t="str">
        <f>arkusz1!E165</f>
        <v>Przebudowa systemu deszczowego odprowadzającego wody deszczowe i roztopowe z rejonu ulicy Myśliwskiej, Kupieckiej, Ogrodowej</v>
      </c>
      <c r="D141" s="207">
        <f>arkusz1!F165</f>
        <v>840000</v>
      </c>
      <c r="F141" s="69"/>
    </row>
    <row r="142" spans="2:6" ht="12.75">
      <c r="B142" s="197" t="str">
        <f>arkusz1!D166</f>
        <v>8.5.12</v>
      </c>
      <c r="C142" s="198" t="str">
        <f>arkusz1!E166</f>
        <v>Przebudowa nabrzeży rzeki Parsęty i Kanału Drzewnego w tym:</v>
      </c>
      <c r="D142" s="207">
        <f>arkusz1!F166</f>
        <v>15400000</v>
      </c>
      <c r="F142" s="69"/>
    </row>
    <row r="143" spans="2:6" ht="25.5">
      <c r="B143" s="197" t="str">
        <f>arkusz1!D167</f>
        <v>8.5.13</v>
      </c>
      <c r="C143" s="198" t="str">
        <f>arkusz1!E167</f>
        <v>Przebudowa brzegowych umocnień liniowych rzeki Parsęty na odcinku pomiędzy ul. Kamienną i ul. Łopuskiego w Kołobrzegu</v>
      </c>
      <c r="D143" s="207">
        <f>arkusz1!F167</f>
        <v>4000000</v>
      </c>
      <c r="F143" s="69"/>
    </row>
    <row r="144" spans="2:6" ht="13.5" thickBot="1">
      <c r="B144" s="208" t="str">
        <f>arkusz1!D168</f>
        <v>8.5.14</v>
      </c>
      <c r="C144" s="227" t="str">
        <f>arkusz1!E168</f>
        <v>Przebudowa deszczówki w ul. Kościuszki</v>
      </c>
      <c r="D144" s="210">
        <f>arkusz1!F168</f>
        <v>300000</v>
      </c>
      <c r="F144" s="69"/>
    </row>
    <row r="145" spans="2:6" ht="12.75">
      <c r="B145" s="211"/>
      <c r="C145" s="221" t="str">
        <f>arkusz1!E169</f>
        <v>Modernizacja i budowa nowego oświetlenia w mieście.</v>
      </c>
      <c r="D145" s="213">
        <f>SUM(D146:D155)</f>
        <v>512400</v>
      </c>
      <c r="F145" s="69"/>
    </row>
    <row r="146" spans="2:6" ht="25.5">
      <c r="B146" s="197" t="str">
        <f>arkusz1!D170</f>
        <v>8.6.1</v>
      </c>
      <c r="C146" s="198" t="str">
        <f>arkusz1!E170</f>
        <v>Oświetlenie terenu podwórka przy ul. Waryńskiego-Drzymały-Kniewskiego-Unii Lubelskiej dz. Nr 48/2 obr. 12</v>
      </c>
      <c r="D146" s="207">
        <f>arkusz1!F170</f>
        <v>44800</v>
      </c>
      <c r="F146" s="69"/>
    </row>
    <row r="147" spans="2:6" ht="25.5">
      <c r="B147" s="197" t="str">
        <f>arkusz1!D171</f>
        <v>8.6.2</v>
      </c>
      <c r="C147" s="198" t="str">
        <f>arkusz1!E171</f>
        <v>Budowa oświetlenia terenu dz. Nr 125/15, walki Młodych-Unii Lubelekiej-Budowlana - Kupiecka</v>
      </c>
      <c r="D147" s="207">
        <f>arkusz1!F171</f>
        <v>16800</v>
      </c>
      <c r="F147" s="69"/>
    </row>
    <row r="148" spans="2:6" ht="25.5">
      <c r="B148" s="197" t="str">
        <f>arkusz1!D172</f>
        <v>8.6.3</v>
      </c>
      <c r="C148" s="198" t="str">
        <f>arkusz1!E172</f>
        <v>Budowa oświetlenia terenu przy ul. Dworcowej dz. Nr 158/22 ul. Dworcowa-Frankowskiego</v>
      </c>
      <c r="D148" s="207">
        <f>arkusz1!F172</f>
        <v>22400</v>
      </c>
      <c r="F148" s="69"/>
    </row>
    <row r="149" spans="2:6" ht="25.5">
      <c r="B149" s="197" t="str">
        <f>arkusz1!D173</f>
        <v>8.6.4</v>
      </c>
      <c r="C149" s="198" t="str">
        <f>arkusz1!E173</f>
        <v>Budowa oświetlenia terenu G.M ( podwórko) dz.173/30 przy. Walki Młodych-Ul. U.Lubelskiej-Łopuskiego-Katedralna</v>
      </c>
      <c r="D149" s="207">
        <f>arkusz1!F173</f>
        <v>35000</v>
      </c>
      <c r="F149" s="69"/>
    </row>
    <row r="150" spans="2:6" ht="25.5">
      <c r="B150" s="197" t="str">
        <f>arkusz1!D174</f>
        <v>8.6.5</v>
      </c>
      <c r="C150" s="198" t="str">
        <f>arkusz1!E174</f>
        <v>Budowa oświetlenia terenu G.M ( podwórko) dz.192/9 i 191 przy. Walki Młodych-Ul. U.Lubelskiej-Giełdowa-Budowlana</v>
      </c>
      <c r="D150" s="207">
        <f>arkusz1!F174</f>
        <v>16800</v>
      </c>
      <c r="F150" s="69"/>
    </row>
    <row r="151" spans="2:6" ht="25.5">
      <c r="B151" s="197" t="str">
        <f>arkusz1!D175</f>
        <v>8.6.6</v>
      </c>
      <c r="C151" s="198" t="str">
        <f>arkusz1!E175</f>
        <v>Budowa oświetlenia terenu G.M( podwórko) dz. 184/16 przy ul. Walki Młodych-unii Lubelskiej-Katedralna-Granicznej</v>
      </c>
      <c r="D151" s="207">
        <f>arkusz1!F175</f>
        <v>23800</v>
      </c>
      <c r="F151" s="69"/>
    </row>
    <row r="152" spans="2:6" ht="25.5">
      <c r="B152" s="197" t="str">
        <f>arkusz1!D176</f>
        <v>8.6.7</v>
      </c>
      <c r="C152" s="198" t="str">
        <f>arkusz1!E176</f>
        <v>Budowa oświetlenia terenu podwórka dz. 167/43 przy ul. Dworcowa-Łopuskiego-Armii Krajowej.</v>
      </c>
      <c r="D152" s="207">
        <f>arkusz1!F176</f>
        <v>61600</v>
      </c>
      <c r="F152" s="69"/>
    </row>
    <row r="153" spans="2:6" ht="25.5">
      <c r="B153" s="197" t="str">
        <f>arkusz1!D177</f>
        <v>8.6.8</v>
      </c>
      <c r="C153" s="198" t="str">
        <f>arkusz1!E177</f>
        <v>Budowa oświetlenie ciagu komunikacyjnego od Radzikowa IV do plaży zachodniej</v>
      </c>
      <c r="D153" s="207">
        <f>arkusz1!F177</f>
        <v>231000</v>
      </c>
      <c r="F153" s="69"/>
    </row>
    <row r="154" spans="2:6" ht="12.75">
      <c r="B154" s="197" t="str">
        <f>arkusz1!D178</f>
        <v>8.6.9</v>
      </c>
      <c r="C154" s="198" t="str">
        <f>arkusz1!E178</f>
        <v>Budowa oświetlenia ul. Warzelniczej dz. Nr 168</v>
      </c>
      <c r="D154" s="207">
        <f>arkusz1!F178</f>
        <v>33600</v>
      </c>
      <c r="F154" s="69"/>
    </row>
    <row r="155" spans="2:6" ht="13.5" thickBot="1">
      <c r="B155" s="200" t="str">
        <f>arkusz1!D179</f>
        <v>8.6.10</v>
      </c>
      <c r="C155" s="201" t="str">
        <f>arkusz1!E179</f>
        <v>Budowa oświetlenia ul. Uczniowskiej</v>
      </c>
      <c r="D155" s="215">
        <f>arkusz1!F179</f>
        <v>26600</v>
      </c>
      <c r="F155" s="69"/>
    </row>
    <row r="156" spans="2:6" ht="25.5">
      <c r="B156" s="203"/>
      <c r="C156" s="224" t="str">
        <f>arkusz1!E181</f>
        <v>Inwestycje i modernizacja obiektów niezbędnych dla rozwoju kultury</v>
      </c>
      <c r="D156" s="205">
        <f>SUM(D157:D159)</f>
        <v>41600000</v>
      </c>
      <c r="F156" s="69"/>
    </row>
    <row r="157" spans="2:6" ht="12.75">
      <c r="B157" s="197" t="str">
        <f>arkusz1!D182</f>
        <v>9.1.1</v>
      </c>
      <c r="C157" s="198" t="str">
        <f>arkusz1!E182</f>
        <v>Przebudowa Biblioteki Publicznej</v>
      </c>
      <c r="D157" s="207">
        <f>arkusz1!F182</f>
        <v>1600000</v>
      </c>
      <c r="F157" s="69"/>
    </row>
    <row r="158" spans="2:6" ht="12.75">
      <c r="B158" s="197" t="str">
        <f>arkusz1!D183</f>
        <v>9.1.2</v>
      </c>
      <c r="C158" s="198" t="str">
        <f>arkusz1!E183</f>
        <v>Renowacja budynku Ratusza.</v>
      </c>
      <c r="D158" s="207">
        <f>arkusz1!F183</f>
        <v>14000000</v>
      </c>
      <c r="F158" s="69"/>
    </row>
    <row r="159" spans="2:6" ht="13.5" thickBot="1">
      <c r="B159" s="208" t="str">
        <f>arkusz1!D184</f>
        <v>9.1.3</v>
      </c>
      <c r="C159" s="227" t="str">
        <f>arkusz1!E184</f>
        <v>Regionalne Centrum Kultury w Kołobrzegu - etap I i II</v>
      </c>
      <c r="D159" s="210">
        <f>arkusz1!F184</f>
        <v>26000000</v>
      </c>
      <c r="F159" s="69"/>
    </row>
    <row r="160" spans="2:6" ht="12.75">
      <c r="B160" s="211"/>
      <c r="C160" s="221" t="str">
        <f>arkusz1!E186</f>
        <v>Program rozwoju bazy rekreacyjno-sportowej</v>
      </c>
      <c r="D160" s="213">
        <f>SUM(D161:D170)</f>
        <v>57536289</v>
      </c>
      <c r="F160" s="69"/>
    </row>
    <row r="161" spans="2:6" ht="38.25">
      <c r="B161" s="197" t="str">
        <f>arkusz1!D187</f>
        <v>10.1.1</v>
      </c>
      <c r="C161" s="198" t="str">
        <f>arkusz1!E187</f>
        <v>Zagospodarowanie terenów sportowych przy ul Śliwińskiego - Etap II Centrum Rekreacyjnego w Kołobrzegu- stadion piłkarski oraz zadaszenie torów łuczniczych w tym lodowiska.</v>
      </c>
      <c r="D161" s="207">
        <f>arkusz1!F187</f>
        <v>30000000</v>
      </c>
      <c r="F161" s="69"/>
    </row>
    <row r="162" spans="2:6" ht="38.25">
      <c r="B162" s="197" t="str">
        <f>arkusz1!D188</f>
        <v>10.1.2</v>
      </c>
      <c r="C162" s="198" t="str">
        <f>arkusz1!E188</f>
        <v>Zagospodarowanie terenu zaplecza obiektów sportowych przy ul. Łopuskiego od strony kanału drzewnego z budowa hangaru na sprzęt wodny i śmietnikiem.</v>
      </c>
      <c r="D162" s="207">
        <f>arkusz1!F188</f>
        <v>840000</v>
      </c>
      <c r="F162" s="69"/>
    </row>
    <row r="163" spans="2:6" ht="12.75">
      <c r="B163" s="197" t="str">
        <f>arkusz1!D189</f>
        <v>10.1.3</v>
      </c>
      <c r="C163" s="198" t="str">
        <f>arkusz1!E189</f>
        <v>Budowa Cenrtrum Rekreacyjnego</v>
      </c>
      <c r="D163" s="207">
        <f>arkusz1!F189</f>
        <v>17223346</v>
      </c>
      <c r="F163" s="69"/>
    </row>
    <row r="164" spans="2:6" ht="25.5">
      <c r="B164" s="197" t="str">
        <f>arkusz1!D190</f>
        <v>10.1.4</v>
      </c>
      <c r="C164" s="198" t="str">
        <f>arkusz1!E190</f>
        <v>Instalacja dźwiekowego systemu ostrzegania w kompleksie "MILENIUM"</v>
      </c>
      <c r="D164" s="207">
        <f>arkusz1!F190</f>
        <v>980000</v>
      </c>
      <c r="F164" s="69"/>
    </row>
    <row r="165" spans="2:6" ht="25.5">
      <c r="B165" s="197" t="str">
        <f>arkusz1!D191</f>
        <v>10.1.5</v>
      </c>
      <c r="C165" s="198" t="str">
        <f>arkusz1!E191</f>
        <v>Zachodniopomorski Program Szkolenia Młodzieży Piłkarskiej i Rozwoju Infrastrukturu Sportowej EUROBOISKA</v>
      </c>
      <c r="D165" s="207">
        <f>arkusz1!F191</f>
        <v>3300000</v>
      </c>
      <c r="F165" s="69"/>
    </row>
    <row r="166" spans="2:6" ht="25.5">
      <c r="B166" s="197" t="str">
        <f>arkusz1!D192</f>
        <v>10.1.6</v>
      </c>
      <c r="C166" s="198" t="str">
        <f>arkusz1!E192</f>
        <v>Plac rekreacyjno - sportowy z kortem tenisowym i torem do jazdy na deskorolce na osiedlu Ogrody - S.2.1.</v>
      </c>
      <c r="D166" s="207">
        <f>arkusz1!F192</f>
        <v>2500000</v>
      </c>
      <c r="F166" s="69"/>
    </row>
    <row r="167" spans="2:6" ht="12.75">
      <c r="B167" s="197" t="str">
        <f>arkusz1!D193</f>
        <v>10.1.7</v>
      </c>
      <c r="C167" s="198" t="str">
        <f>arkusz1!E193</f>
        <v>Zagospodarowanie terenu przy ul. Wąskiej</v>
      </c>
      <c r="D167" s="207">
        <f>arkusz1!F193</f>
        <v>436943</v>
      </c>
      <c r="F167" s="69"/>
    </row>
    <row r="168" spans="2:6" ht="25.5">
      <c r="B168" s="197" t="str">
        <f>arkusz1!D194</f>
        <v>10.1.8</v>
      </c>
      <c r="C168" s="198" t="str">
        <f>arkusz1!E194</f>
        <v>Zagospodarowanie placu rekreacyjno sportowego z budową muszli koncertowej kompleksowo - Wylotowa 80 A</v>
      </c>
      <c r="D168" s="207">
        <f>arkusz1!F194</f>
        <v>1636000</v>
      </c>
      <c r="F168" s="69"/>
    </row>
    <row r="169" spans="2:6" ht="12.75">
      <c r="B169" s="197" t="str">
        <f>arkusz1!D195</f>
        <v>10.1.9</v>
      </c>
      <c r="C169" s="198" t="str">
        <f>arkusz1!E195</f>
        <v>Plac zabaw przy ul. Poznańskiej</v>
      </c>
      <c r="D169" s="207">
        <f>arkusz1!F195</f>
        <v>120000</v>
      </c>
      <c r="F169" s="69"/>
    </row>
    <row r="170" spans="2:6" ht="13.5" thickBot="1">
      <c r="B170" s="200" t="str">
        <f>arkusz1!D196</f>
        <v>10.1.10</v>
      </c>
      <c r="C170" s="201" t="str">
        <f>arkusz1!E196</f>
        <v>Plac zabaw przy ul. Frankowskiego</v>
      </c>
      <c r="D170" s="215">
        <f>arkusz1!F196</f>
        <v>500000</v>
      </c>
      <c r="F170" s="69"/>
    </row>
    <row r="171" spans="2:6" ht="12.75">
      <c r="B171" s="228"/>
      <c r="C171" s="229" t="str">
        <f>arkusz1!E149</f>
        <v>Kolobrzeg miastem przyjaznym dla niepełnosprawnych</v>
      </c>
      <c r="D171" s="230">
        <f>SUM(D172)</f>
        <v>1400000</v>
      </c>
      <c r="F171" s="69"/>
    </row>
    <row r="172" spans="2:6" ht="39" thickBot="1">
      <c r="B172" s="201" t="str">
        <f>arkusz1!D150</f>
        <v>8.3.1</v>
      </c>
      <c r="C172" s="201" t="str">
        <f>arkusz1!E150</f>
        <v>Kołobrzeg miastem przyjaznym dla niepełnosprawnych - przygotowanie tras komunikacynych i obiektówpublicznych dla potrzeb osób niepełnosprawnych.</v>
      </c>
      <c r="D172" s="201">
        <f>arkusz1!F150</f>
        <v>1400000</v>
      </c>
      <c r="F172" s="69"/>
    </row>
    <row r="173" spans="2:6" ht="12.75">
      <c r="B173" s="231"/>
      <c r="C173" s="232" t="s">
        <v>280</v>
      </c>
      <c r="D173" s="233">
        <f>D6+D70+D76+D78+D85+D90+D92+D94+D98+D122+D126+D145+D156+D160+D171</f>
        <v>648357324</v>
      </c>
      <c r="F173" s="69"/>
    </row>
    <row r="174" ht="12.75">
      <c r="F174" s="69"/>
    </row>
    <row r="175" ht="12.75">
      <c r="F175" s="69"/>
    </row>
    <row r="176" ht="12.75">
      <c r="F176" s="69"/>
    </row>
    <row r="177" ht="12.75">
      <c r="F177" s="69"/>
    </row>
    <row r="178" ht="12.75">
      <c r="F178" s="69"/>
    </row>
    <row r="179" ht="12.75">
      <c r="F179" s="69"/>
    </row>
    <row r="180" ht="12.75">
      <c r="F180" s="69"/>
    </row>
    <row r="181" ht="12.75">
      <c r="F181" s="69"/>
    </row>
    <row r="182" ht="12.75">
      <c r="F182" s="69"/>
    </row>
    <row r="183" ht="12.75">
      <c r="F183" s="69"/>
    </row>
    <row r="184" ht="12.75">
      <c r="F184" s="69"/>
    </row>
    <row r="185" ht="12.75">
      <c r="F185" s="69"/>
    </row>
    <row r="186" ht="12.75">
      <c r="F186" s="69"/>
    </row>
    <row r="187" ht="12.75">
      <c r="F187" s="69"/>
    </row>
    <row r="188" ht="12.75">
      <c r="F188" s="69"/>
    </row>
    <row r="189" ht="12.75">
      <c r="F189" s="69"/>
    </row>
    <row r="190" ht="12.75">
      <c r="F190" s="69"/>
    </row>
    <row r="191" ht="12.75">
      <c r="F191" s="69"/>
    </row>
    <row r="192" ht="12.75">
      <c r="F192" s="69"/>
    </row>
    <row r="193" ht="12.75">
      <c r="F193" s="69"/>
    </row>
    <row r="194" ht="12.75">
      <c r="F194" s="69"/>
    </row>
    <row r="195" ht="12.75">
      <c r="F195" s="69"/>
    </row>
    <row r="196" ht="12.75">
      <c r="F196" s="69"/>
    </row>
    <row r="197" ht="12.75">
      <c r="F197" s="69"/>
    </row>
    <row r="198" ht="12.75">
      <c r="F198" s="69"/>
    </row>
    <row r="199" ht="12.75">
      <c r="F199" s="69"/>
    </row>
    <row r="200" ht="12.75">
      <c r="F200" s="69"/>
    </row>
    <row r="201" ht="12.75">
      <c r="F201" s="69"/>
    </row>
    <row r="202" ht="12.75">
      <c r="F202" s="69"/>
    </row>
    <row r="203" ht="12.75">
      <c r="F203" s="69"/>
    </row>
    <row r="204" ht="12.75">
      <c r="F204" s="69"/>
    </row>
    <row r="205" ht="12.75">
      <c r="F205" s="69"/>
    </row>
    <row r="206" ht="12.75">
      <c r="F206" s="69"/>
    </row>
    <row r="207" ht="12.75">
      <c r="F207" s="69"/>
    </row>
    <row r="208" ht="12.75">
      <c r="F208" s="69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90"/>
  <sheetViews>
    <sheetView workbookViewId="0" topLeftCell="B16">
      <selection activeCell="P5" sqref="P5"/>
    </sheetView>
  </sheetViews>
  <sheetFormatPr defaultColWidth="9.140625" defaultRowHeight="12.75"/>
  <cols>
    <col min="1" max="1" width="9.140625" style="67" customWidth="1"/>
    <col min="2" max="2" width="4.8515625" style="149" customWidth="1"/>
    <col min="3" max="3" width="5.00390625" style="149" customWidth="1"/>
    <col min="4" max="4" width="9.140625" style="151" customWidth="1"/>
    <col min="5" max="5" width="44.8515625" style="234" customWidth="1"/>
    <col min="6" max="6" width="13.7109375" style="67" customWidth="1"/>
    <col min="7" max="7" width="12.57421875" style="67" customWidth="1"/>
    <col min="8" max="8" width="13.00390625" style="67" customWidth="1"/>
    <col min="9" max="9" width="12.7109375" style="67" customWidth="1"/>
    <col min="10" max="11" width="13.00390625" style="67" customWidth="1"/>
    <col min="12" max="12" width="12.00390625" style="67" customWidth="1"/>
    <col min="13" max="13" width="11.7109375" style="67" customWidth="1"/>
    <col min="14" max="14" width="11.8515625" style="67" customWidth="1"/>
    <col min="15" max="16384" width="9.140625" style="67" customWidth="1"/>
  </cols>
  <sheetData>
    <row r="1" ht="12.75">
      <c r="N1" s="246" t="s">
        <v>366</v>
      </c>
    </row>
    <row r="2" ht="12.75">
      <c r="N2" s="246" t="s">
        <v>367</v>
      </c>
    </row>
    <row r="3" ht="12.75">
      <c r="N3" s="246" t="s">
        <v>368</v>
      </c>
    </row>
    <row r="4" ht="13.5" customHeight="1" thickBot="1"/>
    <row r="5" spans="2:14" ht="27" customHeight="1" thickBot="1">
      <c r="B5" s="249" t="s">
        <v>285</v>
      </c>
      <c r="C5" s="250"/>
      <c r="D5" s="251"/>
      <c r="E5" s="258" t="s">
        <v>287</v>
      </c>
      <c r="F5" s="260"/>
      <c r="G5" s="255" t="s">
        <v>286</v>
      </c>
      <c r="H5" s="256"/>
      <c r="I5" s="256"/>
      <c r="J5" s="256"/>
      <c r="K5" s="256"/>
      <c r="L5" s="256"/>
      <c r="M5" s="257"/>
      <c r="N5" s="247" t="s">
        <v>5</v>
      </c>
    </row>
    <row r="6" spans="2:14" ht="30" customHeight="1" thickBot="1">
      <c r="B6" s="252"/>
      <c r="C6" s="253"/>
      <c r="D6" s="254"/>
      <c r="E6" s="259"/>
      <c r="F6" s="261"/>
      <c r="G6" s="104">
        <v>2007</v>
      </c>
      <c r="H6" s="105">
        <v>2008</v>
      </c>
      <c r="I6" s="104">
        <v>2009</v>
      </c>
      <c r="J6" s="105">
        <v>2010</v>
      </c>
      <c r="K6" s="104">
        <v>2011</v>
      </c>
      <c r="L6" s="105">
        <v>2012</v>
      </c>
      <c r="M6" s="104">
        <v>2013</v>
      </c>
      <c r="N6" s="248"/>
    </row>
    <row r="7" spans="2:14" ht="12.75">
      <c r="B7" s="163">
        <v>1</v>
      </c>
      <c r="C7" s="164"/>
      <c r="D7" s="165"/>
      <c r="E7" s="166" t="s">
        <v>6</v>
      </c>
      <c r="F7" s="167"/>
      <c r="G7" s="168"/>
      <c r="H7" s="168"/>
      <c r="I7" s="168"/>
      <c r="J7" s="168"/>
      <c r="K7" s="168"/>
      <c r="L7" s="168"/>
      <c r="M7" s="168"/>
      <c r="N7" s="169"/>
    </row>
    <row r="8" spans="2:14" ht="12.75">
      <c r="B8" s="170"/>
      <c r="C8" s="155" t="s">
        <v>7</v>
      </c>
      <c r="D8" s="159"/>
      <c r="E8" s="235" t="s">
        <v>265</v>
      </c>
      <c r="F8" s="183"/>
      <c r="G8" s="117"/>
      <c r="H8" s="117"/>
      <c r="I8" s="117"/>
      <c r="J8" s="117"/>
      <c r="K8" s="117"/>
      <c r="L8" s="117"/>
      <c r="M8" s="117"/>
      <c r="N8" s="171"/>
    </row>
    <row r="9" spans="2:14" ht="22.5">
      <c r="B9" s="170"/>
      <c r="C9" s="155"/>
      <c r="D9" s="156" t="s">
        <v>8</v>
      </c>
      <c r="E9" s="236" t="s">
        <v>9</v>
      </c>
      <c r="F9" s="146">
        <v>2187929</v>
      </c>
      <c r="G9" s="184">
        <v>700000</v>
      </c>
      <c r="H9" s="184">
        <v>900000</v>
      </c>
      <c r="I9" s="184"/>
      <c r="J9" s="184"/>
      <c r="K9" s="184"/>
      <c r="L9" s="184"/>
      <c r="M9" s="184"/>
      <c r="N9" s="172"/>
    </row>
    <row r="10" spans="2:14" ht="12.75">
      <c r="B10" s="170"/>
      <c r="C10" s="155"/>
      <c r="D10" s="156" t="s">
        <v>10</v>
      </c>
      <c r="E10" s="188" t="s">
        <v>11</v>
      </c>
      <c r="F10" s="146">
        <v>10532587</v>
      </c>
      <c r="G10" s="117">
        <v>9700593</v>
      </c>
      <c r="H10" s="117">
        <v>788373</v>
      </c>
      <c r="I10" s="117"/>
      <c r="J10" s="117"/>
      <c r="K10" s="117"/>
      <c r="L10" s="117"/>
      <c r="M10" s="117"/>
      <c r="N10" s="171" t="s">
        <v>12</v>
      </c>
    </row>
    <row r="11" spans="2:14" ht="22.5">
      <c r="B11" s="170"/>
      <c r="C11" s="155"/>
      <c r="D11" s="156" t="s">
        <v>13</v>
      </c>
      <c r="E11" s="188" t="s">
        <v>14</v>
      </c>
      <c r="F11" s="146">
        <f>6467413+600000</f>
        <v>7067413</v>
      </c>
      <c r="G11" s="117">
        <v>3384405</v>
      </c>
      <c r="H11" s="117">
        <f>3017507+600000</f>
        <v>3617507</v>
      </c>
      <c r="I11" s="117"/>
      <c r="J11" s="117"/>
      <c r="K11" s="117"/>
      <c r="L11" s="117"/>
      <c r="M11" s="117"/>
      <c r="N11" s="171" t="s">
        <v>12</v>
      </c>
    </row>
    <row r="12" spans="2:14" ht="33.75">
      <c r="B12" s="170"/>
      <c r="C12" s="155"/>
      <c r="D12" s="156" t="s">
        <v>15</v>
      </c>
      <c r="E12" s="188" t="s">
        <v>16</v>
      </c>
      <c r="F12" s="147">
        <v>4969688</v>
      </c>
      <c r="G12" s="117">
        <v>3165500</v>
      </c>
      <c r="H12" s="117"/>
      <c r="I12" s="117"/>
      <c r="J12" s="117"/>
      <c r="K12" s="117"/>
      <c r="L12" s="117"/>
      <c r="M12" s="117"/>
      <c r="N12" s="171" t="s">
        <v>12</v>
      </c>
    </row>
    <row r="13" spans="2:14" ht="45">
      <c r="B13" s="170"/>
      <c r="C13" s="155"/>
      <c r="D13" s="156" t="s">
        <v>17</v>
      </c>
      <c r="E13" s="188" t="s">
        <v>18</v>
      </c>
      <c r="F13" s="147">
        <v>8904000</v>
      </c>
      <c r="G13" s="117">
        <v>850000</v>
      </c>
      <c r="H13" s="117">
        <v>1150000</v>
      </c>
      <c r="I13" s="117">
        <v>2070000</v>
      </c>
      <c r="J13" s="117">
        <v>2070000</v>
      </c>
      <c r="K13" s="117">
        <v>2764000</v>
      </c>
      <c r="L13" s="117"/>
      <c r="M13" s="117"/>
      <c r="N13" s="171"/>
    </row>
    <row r="14" spans="2:14" ht="12.75">
      <c r="B14" s="170"/>
      <c r="C14" s="155"/>
      <c r="D14" s="156" t="s">
        <v>19</v>
      </c>
      <c r="E14" s="237" t="s">
        <v>20</v>
      </c>
      <c r="F14" s="147">
        <v>1914400</v>
      </c>
      <c r="G14" s="117">
        <v>720000</v>
      </c>
      <c r="H14" s="117"/>
      <c r="I14" s="117"/>
      <c r="J14" s="117"/>
      <c r="K14" s="117"/>
      <c r="L14" s="117">
        <v>720000</v>
      </c>
      <c r="M14" s="117">
        <v>450000</v>
      </c>
      <c r="N14" s="171"/>
    </row>
    <row r="15" spans="2:14" ht="12.75">
      <c r="B15" s="170"/>
      <c r="C15" s="155"/>
      <c r="D15" s="156" t="s">
        <v>40</v>
      </c>
      <c r="E15" s="237" t="s">
        <v>41</v>
      </c>
      <c r="F15" s="147">
        <v>1369274</v>
      </c>
      <c r="G15" s="117">
        <v>977000</v>
      </c>
      <c r="H15" s="117"/>
      <c r="I15" s="117"/>
      <c r="J15" s="117"/>
      <c r="K15" s="117"/>
      <c r="L15" s="117"/>
      <c r="M15" s="117"/>
      <c r="N15" s="171"/>
    </row>
    <row r="16" spans="2:14" ht="12.75">
      <c r="B16" s="170"/>
      <c r="C16" s="155"/>
      <c r="D16" s="156" t="s">
        <v>55</v>
      </c>
      <c r="E16" s="237" t="s">
        <v>58</v>
      </c>
      <c r="F16" s="147">
        <v>3000000</v>
      </c>
      <c r="G16" s="117">
        <v>50000</v>
      </c>
      <c r="H16" s="117">
        <v>1500000</v>
      </c>
      <c r="I16" s="117">
        <v>1450000</v>
      </c>
      <c r="J16" s="117"/>
      <c r="K16" s="117"/>
      <c r="L16" s="117"/>
      <c r="M16" s="117"/>
      <c r="N16" s="171"/>
    </row>
    <row r="17" spans="2:14" ht="12.75">
      <c r="B17" s="170"/>
      <c r="C17" s="155"/>
      <c r="D17" s="156" t="s">
        <v>57</v>
      </c>
      <c r="E17" s="237" t="s">
        <v>60</v>
      </c>
      <c r="F17" s="147">
        <v>15240200</v>
      </c>
      <c r="G17" s="117">
        <v>240200</v>
      </c>
      <c r="H17" s="117">
        <v>500000</v>
      </c>
      <c r="I17" s="117">
        <v>5000000</v>
      </c>
      <c r="J17" s="117">
        <v>9500000</v>
      </c>
      <c r="K17" s="117"/>
      <c r="L17" s="117"/>
      <c r="M17" s="117"/>
      <c r="N17" s="171" t="s">
        <v>27</v>
      </c>
    </row>
    <row r="18" spans="2:14" ht="12.75">
      <c r="B18" s="170"/>
      <c r="C18" s="155"/>
      <c r="D18" s="156" t="s">
        <v>59</v>
      </c>
      <c r="E18" s="188" t="s">
        <v>62</v>
      </c>
      <c r="F18" s="147">
        <v>1491432</v>
      </c>
      <c r="G18" s="117">
        <v>100000</v>
      </c>
      <c r="H18" s="117">
        <v>1370000</v>
      </c>
      <c r="I18" s="117"/>
      <c r="J18" s="117"/>
      <c r="K18" s="117"/>
      <c r="L18" s="117"/>
      <c r="M18" s="117"/>
      <c r="N18" s="171" t="s">
        <v>12</v>
      </c>
    </row>
    <row r="19" spans="2:14" ht="12.75">
      <c r="B19" s="170"/>
      <c r="C19" s="155"/>
      <c r="D19" s="156" t="s">
        <v>61</v>
      </c>
      <c r="E19" s="188" t="s">
        <v>64</v>
      </c>
      <c r="F19" s="147">
        <v>755718</v>
      </c>
      <c r="G19" s="117">
        <v>62400</v>
      </c>
      <c r="H19" s="117">
        <v>677600</v>
      </c>
      <c r="I19" s="117"/>
      <c r="J19" s="117"/>
      <c r="K19" s="117"/>
      <c r="L19" s="117"/>
      <c r="M19" s="117"/>
      <c r="N19" s="171" t="s">
        <v>12</v>
      </c>
    </row>
    <row r="20" spans="2:14" ht="12.75">
      <c r="B20" s="170"/>
      <c r="C20" s="155"/>
      <c r="D20" s="156" t="s">
        <v>63</v>
      </c>
      <c r="E20" s="237" t="s">
        <v>65</v>
      </c>
      <c r="F20" s="147">
        <v>2100000</v>
      </c>
      <c r="G20" s="117">
        <v>50000</v>
      </c>
      <c r="H20" s="117">
        <v>1000000</v>
      </c>
      <c r="I20" s="117">
        <v>1050000</v>
      </c>
      <c r="J20" s="117"/>
      <c r="K20" s="117"/>
      <c r="L20" s="117"/>
      <c r="M20" s="117"/>
      <c r="N20" s="171" t="s">
        <v>12</v>
      </c>
    </row>
    <row r="21" spans="2:14" ht="12.75">
      <c r="B21" s="170"/>
      <c r="C21" s="155"/>
      <c r="D21" s="156" t="s">
        <v>66</v>
      </c>
      <c r="E21" s="238" t="s">
        <v>69</v>
      </c>
      <c r="F21" s="147">
        <v>1200000</v>
      </c>
      <c r="G21" s="117">
        <v>133400</v>
      </c>
      <c r="H21" s="117">
        <v>1066600</v>
      </c>
      <c r="I21" s="117"/>
      <c r="J21" s="117"/>
      <c r="K21" s="117"/>
      <c r="L21" s="117"/>
      <c r="M21" s="117"/>
      <c r="N21" s="171" t="s">
        <v>12</v>
      </c>
    </row>
    <row r="22" spans="2:14" ht="22.5">
      <c r="B22" s="170"/>
      <c r="C22" s="155"/>
      <c r="D22" s="156" t="s">
        <v>74</v>
      </c>
      <c r="E22" s="188" t="s">
        <v>77</v>
      </c>
      <c r="F22" s="147">
        <v>3168340</v>
      </c>
      <c r="G22" s="117">
        <v>100000</v>
      </c>
      <c r="H22" s="117">
        <v>300000</v>
      </c>
      <c r="I22" s="117">
        <v>900000</v>
      </c>
      <c r="J22" s="117">
        <v>930000</v>
      </c>
      <c r="K22" s="117">
        <v>938340</v>
      </c>
      <c r="L22" s="117"/>
      <c r="M22" s="117"/>
      <c r="N22" s="171" t="s">
        <v>12</v>
      </c>
    </row>
    <row r="23" spans="2:14" ht="33.75">
      <c r="B23" s="170"/>
      <c r="C23" s="155"/>
      <c r="D23" s="156" t="s">
        <v>288</v>
      </c>
      <c r="E23" s="188" t="s">
        <v>85</v>
      </c>
      <c r="F23" s="147">
        <v>2082500</v>
      </c>
      <c r="G23" s="117">
        <v>1250000</v>
      </c>
      <c r="H23" s="117">
        <v>650000</v>
      </c>
      <c r="I23" s="117"/>
      <c r="J23" s="117"/>
      <c r="K23" s="117"/>
      <c r="L23" s="117"/>
      <c r="M23" s="117"/>
      <c r="N23" s="171"/>
    </row>
    <row r="24" spans="2:14" ht="12.75">
      <c r="B24" s="170"/>
      <c r="C24" s="155"/>
      <c r="D24" s="156" t="s">
        <v>289</v>
      </c>
      <c r="E24" s="188" t="s">
        <v>87</v>
      </c>
      <c r="F24" s="147">
        <v>570796</v>
      </c>
      <c r="G24" s="117">
        <v>1098</v>
      </c>
      <c r="H24" s="117"/>
      <c r="I24" s="117"/>
      <c r="J24" s="117"/>
      <c r="K24" s="117"/>
      <c r="L24" s="117"/>
      <c r="M24" s="117"/>
      <c r="N24" s="171"/>
    </row>
    <row r="25" spans="2:14" ht="22.5">
      <c r="B25" s="170"/>
      <c r="C25" s="155"/>
      <c r="D25" s="156" t="s">
        <v>290</v>
      </c>
      <c r="E25" s="188" t="s">
        <v>88</v>
      </c>
      <c r="F25" s="147">
        <v>1316000</v>
      </c>
      <c r="G25" s="117"/>
      <c r="H25" s="117">
        <v>450000</v>
      </c>
      <c r="I25" s="117">
        <v>500000</v>
      </c>
      <c r="J25" s="117">
        <v>366000</v>
      </c>
      <c r="K25" s="117"/>
      <c r="L25" s="117"/>
      <c r="M25" s="117"/>
      <c r="N25" s="171"/>
    </row>
    <row r="26" spans="2:14" ht="45">
      <c r="B26" s="170"/>
      <c r="C26" s="155"/>
      <c r="D26" s="156" t="s">
        <v>291</v>
      </c>
      <c r="E26" s="188" t="s">
        <v>89</v>
      </c>
      <c r="F26" s="147">
        <v>4400000</v>
      </c>
      <c r="G26" s="117">
        <v>500000</v>
      </c>
      <c r="H26" s="117">
        <v>1500000</v>
      </c>
      <c r="I26" s="117">
        <v>1000000</v>
      </c>
      <c r="J26" s="117">
        <v>1400000</v>
      </c>
      <c r="K26" s="117"/>
      <c r="L26" s="117"/>
      <c r="M26" s="117"/>
      <c r="N26" s="171"/>
    </row>
    <row r="27" spans="2:14" ht="12.75">
      <c r="B27" s="170"/>
      <c r="C27" s="155"/>
      <c r="D27" s="156" t="s">
        <v>292</v>
      </c>
      <c r="E27" s="188" t="s">
        <v>90</v>
      </c>
      <c r="F27" s="147">
        <v>1281685</v>
      </c>
      <c r="G27" s="117">
        <v>1125000</v>
      </c>
      <c r="H27" s="117"/>
      <c r="I27" s="117"/>
      <c r="J27" s="117"/>
      <c r="K27" s="117"/>
      <c r="L27" s="117"/>
      <c r="M27" s="117"/>
      <c r="N27" s="171"/>
    </row>
    <row r="28" spans="2:14" ht="45">
      <c r="B28" s="170"/>
      <c r="C28" s="155"/>
      <c r="D28" s="156" t="s">
        <v>294</v>
      </c>
      <c r="E28" s="238" t="s">
        <v>92</v>
      </c>
      <c r="F28" s="147">
        <v>5600000</v>
      </c>
      <c r="G28" s="117">
        <v>97739</v>
      </c>
      <c r="H28" s="117">
        <v>400000</v>
      </c>
      <c r="I28" s="117">
        <v>500000</v>
      </c>
      <c r="J28" s="117">
        <v>800000</v>
      </c>
      <c r="K28" s="117">
        <v>1000000</v>
      </c>
      <c r="L28" s="117">
        <v>2802261</v>
      </c>
      <c r="M28" s="117"/>
      <c r="N28" s="171"/>
    </row>
    <row r="29" spans="2:14" ht="22.5">
      <c r="B29" s="170"/>
      <c r="C29" s="155"/>
      <c r="D29" s="156" t="s">
        <v>297</v>
      </c>
      <c r="E29" s="237" t="s">
        <v>95</v>
      </c>
      <c r="F29" s="147">
        <v>1400000</v>
      </c>
      <c r="G29" s="117">
        <v>75000</v>
      </c>
      <c r="H29" s="117">
        <v>325000</v>
      </c>
      <c r="I29" s="117">
        <v>1000000</v>
      </c>
      <c r="J29" s="117"/>
      <c r="K29" s="117"/>
      <c r="L29" s="117"/>
      <c r="M29" s="117"/>
      <c r="N29" s="171"/>
    </row>
    <row r="30" spans="2:14" ht="22.5">
      <c r="B30" s="170"/>
      <c r="C30" s="155"/>
      <c r="D30" s="156" t="s">
        <v>302</v>
      </c>
      <c r="E30" s="188" t="s">
        <v>100</v>
      </c>
      <c r="F30" s="147">
        <v>45000000</v>
      </c>
      <c r="G30" s="117">
        <v>450000</v>
      </c>
      <c r="H30" s="117">
        <v>14850000</v>
      </c>
      <c r="I30" s="117">
        <v>14850000</v>
      </c>
      <c r="J30" s="117">
        <v>14850000</v>
      </c>
      <c r="K30" s="117"/>
      <c r="L30" s="118"/>
      <c r="M30" s="118"/>
      <c r="N30" s="171" t="s">
        <v>12</v>
      </c>
    </row>
    <row r="31" spans="2:14" ht="22.5">
      <c r="B31" s="170"/>
      <c r="C31" s="155"/>
      <c r="D31" s="156" t="s">
        <v>303</v>
      </c>
      <c r="E31" s="188" t="s">
        <v>101</v>
      </c>
      <c r="F31" s="147">
        <v>55000000</v>
      </c>
      <c r="G31" s="117">
        <v>550000</v>
      </c>
      <c r="H31" s="117">
        <v>18150000</v>
      </c>
      <c r="I31" s="117">
        <v>18150000</v>
      </c>
      <c r="J31" s="117">
        <v>18150000</v>
      </c>
      <c r="K31" s="117"/>
      <c r="L31" s="118"/>
      <c r="M31" s="118"/>
      <c r="N31" s="171" t="s">
        <v>12</v>
      </c>
    </row>
    <row r="32" spans="2:14" ht="22.5">
      <c r="B32" s="170"/>
      <c r="C32" s="155"/>
      <c r="D32" s="156" t="s">
        <v>304</v>
      </c>
      <c r="E32" s="188" t="s">
        <v>102</v>
      </c>
      <c r="F32" s="147">
        <v>72000000</v>
      </c>
      <c r="G32" s="119"/>
      <c r="H32" s="120">
        <v>1000000</v>
      </c>
      <c r="I32" s="120">
        <v>2000000</v>
      </c>
      <c r="J32" s="120">
        <v>10000000</v>
      </c>
      <c r="K32" s="120">
        <v>15000000</v>
      </c>
      <c r="L32" s="120">
        <v>23000000</v>
      </c>
      <c r="M32" s="120">
        <v>21000000</v>
      </c>
      <c r="N32" s="171" t="s">
        <v>12</v>
      </c>
    </row>
    <row r="33" spans="2:14" ht="22.5">
      <c r="B33" s="170"/>
      <c r="C33" s="155"/>
      <c r="D33" s="156" t="s">
        <v>306</v>
      </c>
      <c r="E33" s="188" t="s">
        <v>104</v>
      </c>
      <c r="F33" s="147">
        <v>2510000</v>
      </c>
      <c r="G33" s="117">
        <v>985000</v>
      </c>
      <c r="H33" s="118"/>
      <c r="I33" s="118"/>
      <c r="J33" s="118"/>
      <c r="K33" s="118"/>
      <c r="L33" s="118"/>
      <c r="M33" s="118"/>
      <c r="N33" s="171" t="s">
        <v>12</v>
      </c>
    </row>
    <row r="34" spans="2:14" ht="22.5">
      <c r="B34" s="170"/>
      <c r="C34" s="155"/>
      <c r="D34" s="156" t="s">
        <v>307</v>
      </c>
      <c r="E34" s="188" t="s">
        <v>105</v>
      </c>
      <c r="F34" s="147">
        <v>10000000</v>
      </c>
      <c r="G34" s="117">
        <v>50000</v>
      </c>
      <c r="H34" s="117">
        <v>2950000</v>
      </c>
      <c r="I34" s="117">
        <v>3000000</v>
      </c>
      <c r="J34" s="117">
        <v>4000000</v>
      </c>
      <c r="K34" s="117"/>
      <c r="L34" s="117"/>
      <c r="M34" s="117"/>
      <c r="N34" s="171" t="s">
        <v>12</v>
      </c>
    </row>
    <row r="35" spans="2:14" ht="22.5">
      <c r="B35" s="170"/>
      <c r="C35" s="155"/>
      <c r="D35" s="156" t="s">
        <v>308</v>
      </c>
      <c r="E35" s="238" t="s">
        <v>108</v>
      </c>
      <c r="F35" s="147">
        <v>7087268</v>
      </c>
      <c r="G35" s="117">
        <v>6067000</v>
      </c>
      <c r="H35" s="117">
        <v>933000</v>
      </c>
      <c r="I35" s="117"/>
      <c r="J35" s="117"/>
      <c r="K35" s="117"/>
      <c r="L35" s="117"/>
      <c r="M35" s="117"/>
      <c r="N35" s="171" t="s">
        <v>12</v>
      </c>
    </row>
    <row r="36" spans="2:14" ht="12.75">
      <c r="B36" s="170"/>
      <c r="C36" s="155"/>
      <c r="D36" s="156" t="s">
        <v>312</v>
      </c>
      <c r="E36" s="237" t="s">
        <v>114</v>
      </c>
      <c r="F36" s="147">
        <v>1000000</v>
      </c>
      <c r="G36" s="117">
        <v>500000</v>
      </c>
      <c r="H36" s="117">
        <v>500000</v>
      </c>
      <c r="I36" s="117"/>
      <c r="J36" s="117"/>
      <c r="K36" s="117"/>
      <c r="L36" s="117"/>
      <c r="M36" s="117"/>
      <c r="N36" s="171"/>
    </row>
    <row r="37" spans="2:14" ht="22.5">
      <c r="B37" s="170"/>
      <c r="C37" s="154" t="s">
        <v>83</v>
      </c>
      <c r="D37" s="156"/>
      <c r="E37" s="239" t="s">
        <v>268</v>
      </c>
      <c r="F37" s="147"/>
      <c r="G37" s="117"/>
      <c r="H37" s="117"/>
      <c r="I37" s="117"/>
      <c r="J37" s="117"/>
      <c r="K37" s="117"/>
      <c r="L37" s="117"/>
      <c r="M37" s="117"/>
      <c r="N37" s="171"/>
    </row>
    <row r="38" spans="2:14" ht="12.75">
      <c r="B38" s="170"/>
      <c r="C38" s="150"/>
      <c r="D38" s="156" t="s">
        <v>84</v>
      </c>
      <c r="E38" s="237" t="s">
        <v>67</v>
      </c>
      <c r="F38" s="147">
        <v>5600000</v>
      </c>
      <c r="G38" s="117">
        <v>350000</v>
      </c>
      <c r="H38" s="117">
        <v>1500000</v>
      </c>
      <c r="I38" s="117">
        <v>1650000</v>
      </c>
      <c r="J38" s="117">
        <v>2100000</v>
      </c>
      <c r="K38" s="117"/>
      <c r="L38" s="117"/>
      <c r="M38" s="117"/>
      <c r="N38" s="171" t="s">
        <v>12</v>
      </c>
    </row>
    <row r="39" spans="2:14" ht="12.75">
      <c r="B39" s="170"/>
      <c r="C39" s="154" t="s">
        <v>106</v>
      </c>
      <c r="D39" s="156"/>
      <c r="E39" s="240" t="s">
        <v>266</v>
      </c>
      <c r="F39" s="147"/>
      <c r="G39" s="117"/>
      <c r="H39" s="117"/>
      <c r="I39" s="117"/>
      <c r="J39" s="117"/>
      <c r="K39" s="117"/>
      <c r="L39" s="117"/>
      <c r="M39" s="117"/>
      <c r="N39" s="171"/>
    </row>
    <row r="40" spans="2:14" ht="12.75">
      <c r="B40" s="170"/>
      <c r="C40" s="155"/>
      <c r="D40" s="156" t="s">
        <v>107</v>
      </c>
      <c r="E40" s="188" t="s">
        <v>115</v>
      </c>
      <c r="F40" s="147">
        <v>1545000</v>
      </c>
      <c r="G40" s="117">
        <v>500000</v>
      </c>
      <c r="H40" s="117">
        <v>1000000</v>
      </c>
      <c r="I40" s="117"/>
      <c r="J40" s="117"/>
      <c r="K40" s="117"/>
      <c r="L40" s="117"/>
      <c r="M40" s="117"/>
      <c r="N40" s="171" t="s">
        <v>12</v>
      </c>
    </row>
    <row r="41" spans="2:14" ht="22.5">
      <c r="B41" s="170"/>
      <c r="C41" s="155"/>
      <c r="D41" s="156" t="s">
        <v>317</v>
      </c>
      <c r="E41" s="237" t="s">
        <v>118</v>
      </c>
      <c r="F41" s="147">
        <v>1800000</v>
      </c>
      <c r="G41" s="117">
        <v>100000</v>
      </c>
      <c r="H41" s="117">
        <v>400000</v>
      </c>
      <c r="I41" s="117">
        <v>1000000</v>
      </c>
      <c r="J41" s="117">
        <v>300000</v>
      </c>
      <c r="K41" s="117"/>
      <c r="L41" s="117"/>
      <c r="M41" s="117"/>
      <c r="N41" s="171" t="s">
        <v>12</v>
      </c>
    </row>
    <row r="42" spans="2:14" ht="22.5">
      <c r="B42" s="170"/>
      <c r="C42" s="155" t="s">
        <v>111</v>
      </c>
      <c r="D42" s="156"/>
      <c r="E42" s="240" t="s">
        <v>267</v>
      </c>
      <c r="F42" s="147"/>
      <c r="G42" s="117"/>
      <c r="H42" s="117"/>
      <c r="I42" s="117"/>
      <c r="J42" s="117"/>
      <c r="K42" s="117"/>
      <c r="L42" s="117"/>
      <c r="M42" s="117"/>
      <c r="N42" s="171"/>
    </row>
    <row r="43" spans="2:14" ht="22.5">
      <c r="B43" s="170"/>
      <c r="C43" s="150"/>
      <c r="D43" s="156" t="s">
        <v>282</v>
      </c>
      <c r="E43" s="188" t="s">
        <v>284</v>
      </c>
      <c r="F43" s="147">
        <v>15000000</v>
      </c>
      <c r="G43" s="117">
        <v>170000</v>
      </c>
      <c r="H43" s="117">
        <v>6000000</v>
      </c>
      <c r="I43" s="117">
        <v>2830000</v>
      </c>
      <c r="J43" s="117">
        <v>2000000</v>
      </c>
      <c r="K43" s="117">
        <v>2000000</v>
      </c>
      <c r="L43" s="117">
        <v>2000000</v>
      </c>
      <c r="M43" s="117"/>
      <c r="N43" s="171" t="s">
        <v>12</v>
      </c>
    </row>
    <row r="44" spans="2:14" ht="12.75">
      <c r="B44" s="173">
        <v>2</v>
      </c>
      <c r="C44" s="153"/>
      <c r="D44" s="156"/>
      <c r="E44" s="122" t="s">
        <v>120</v>
      </c>
      <c r="F44" s="147"/>
      <c r="G44" s="117"/>
      <c r="H44" s="117"/>
      <c r="I44" s="117"/>
      <c r="J44" s="117"/>
      <c r="K44" s="117"/>
      <c r="L44" s="117"/>
      <c r="M44" s="117"/>
      <c r="N44" s="171"/>
    </row>
    <row r="45" spans="2:14" ht="12.75">
      <c r="B45" s="174"/>
      <c r="C45" s="158" t="s">
        <v>121</v>
      </c>
      <c r="D45" s="156"/>
      <c r="E45" s="235" t="s">
        <v>265</v>
      </c>
      <c r="F45" s="147"/>
      <c r="G45" s="117"/>
      <c r="H45" s="117"/>
      <c r="I45" s="117"/>
      <c r="J45" s="117"/>
      <c r="K45" s="117"/>
      <c r="L45" s="117"/>
      <c r="M45" s="117"/>
      <c r="N45" s="171"/>
    </row>
    <row r="46" spans="2:14" ht="22.5">
      <c r="B46" s="175"/>
      <c r="C46" s="152"/>
      <c r="D46" s="156" t="s">
        <v>319</v>
      </c>
      <c r="E46" s="188" t="s">
        <v>122</v>
      </c>
      <c r="F46" s="147">
        <v>964787</v>
      </c>
      <c r="G46" s="117">
        <v>250000</v>
      </c>
      <c r="H46" s="117"/>
      <c r="I46" s="117"/>
      <c r="J46" s="117"/>
      <c r="K46" s="117"/>
      <c r="L46" s="117"/>
      <c r="M46" s="117"/>
      <c r="N46" s="171"/>
    </row>
    <row r="47" spans="2:14" ht="12.75">
      <c r="B47" s="174"/>
      <c r="C47" s="153"/>
      <c r="D47" s="156"/>
      <c r="E47" s="189" t="str">
        <f>arkusz1!E94</f>
        <v>ADMINISTRACJA PUBLICZNA - dz. 750</v>
      </c>
      <c r="F47" s="147"/>
      <c r="G47" s="117"/>
      <c r="H47" s="117"/>
      <c r="I47" s="117"/>
      <c r="J47" s="117"/>
      <c r="K47" s="117"/>
      <c r="L47" s="117"/>
      <c r="M47" s="117"/>
      <c r="N47" s="171"/>
    </row>
    <row r="48" spans="2:14" ht="24.75" customHeight="1">
      <c r="B48" s="174"/>
      <c r="C48" s="188" t="str">
        <f>arkusz1!C95</f>
        <v>3.1</v>
      </c>
      <c r="D48" s="188"/>
      <c r="E48" s="241" t="str">
        <f>arkusz1!E95</f>
        <v>Popraw infrastruktury (obiektów) administracji publicznej</v>
      </c>
      <c r="F48" s="147"/>
      <c r="G48" s="117"/>
      <c r="H48" s="117"/>
      <c r="I48" s="117"/>
      <c r="J48" s="117"/>
      <c r="K48" s="117"/>
      <c r="L48" s="117"/>
      <c r="M48" s="117"/>
      <c r="N48" s="171"/>
    </row>
    <row r="49" spans="2:14" ht="12.75">
      <c r="B49" s="174"/>
      <c r="C49" s="153"/>
      <c r="D49" s="188" t="str">
        <f>arkusz1!D98</f>
        <v>3.1.3</v>
      </c>
      <c r="E49" s="188" t="str">
        <f>arkusz1!E98</f>
        <v>Budowa sieci informatycznej miasta </v>
      </c>
      <c r="F49" s="188">
        <f>arkusz1!F98</f>
        <v>6000000</v>
      </c>
      <c r="G49" s="188">
        <f>arkusz1!G98</f>
        <v>0</v>
      </c>
      <c r="H49" s="188">
        <f>arkusz1!H98</f>
        <v>2000000</v>
      </c>
      <c r="I49" s="188">
        <f>arkusz1!I98</f>
        <v>2000000</v>
      </c>
      <c r="J49" s="188">
        <f>arkusz1!J98</f>
        <v>2000000</v>
      </c>
      <c r="K49" s="117"/>
      <c r="L49" s="117"/>
      <c r="M49" s="117"/>
      <c r="N49" s="171"/>
    </row>
    <row r="50" spans="2:14" ht="12.75">
      <c r="B50" s="173">
        <v>5</v>
      </c>
      <c r="C50" s="153"/>
      <c r="D50" s="156"/>
      <c r="E50" s="122" t="s">
        <v>137</v>
      </c>
      <c r="F50" s="147"/>
      <c r="G50" s="117"/>
      <c r="H50" s="117"/>
      <c r="I50" s="117"/>
      <c r="J50" s="117"/>
      <c r="K50" s="117"/>
      <c r="L50" s="117"/>
      <c r="M50" s="117"/>
      <c r="N50" s="171"/>
    </row>
    <row r="51" spans="2:14" ht="12.75">
      <c r="B51" s="174"/>
      <c r="C51" s="158" t="s">
        <v>138</v>
      </c>
      <c r="D51" s="156"/>
      <c r="E51" s="242" t="s">
        <v>271</v>
      </c>
      <c r="F51" s="147"/>
      <c r="G51" s="117"/>
      <c r="H51" s="117"/>
      <c r="I51" s="117"/>
      <c r="J51" s="117"/>
      <c r="K51" s="117"/>
      <c r="L51" s="117"/>
      <c r="M51" s="117"/>
      <c r="N51" s="171"/>
    </row>
    <row r="52" spans="2:14" ht="12.75">
      <c r="B52" s="175"/>
      <c r="C52" s="152"/>
      <c r="D52" s="156" t="s">
        <v>331</v>
      </c>
      <c r="E52" s="238" t="s">
        <v>139</v>
      </c>
      <c r="F52" s="147">
        <v>1260000</v>
      </c>
      <c r="G52" s="117">
        <v>250000</v>
      </c>
      <c r="H52" s="117">
        <v>200000</v>
      </c>
      <c r="I52" s="117">
        <v>200000</v>
      </c>
      <c r="J52" s="117"/>
      <c r="K52" s="117"/>
      <c r="L52" s="117"/>
      <c r="M52" s="117"/>
      <c r="N52" s="171" t="s">
        <v>129</v>
      </c>
    </row>
    <row r="53" spans="2:14" ht="12.75">
      <c r="B53" s="173">
        <v>6</v>
      </c>
      <c r="C53" s="153"/>
      <c r="D53" s="156"/>
      <c r="E53" s="148" t="s">
        <v>140</v>
      </c>
      <c r="F53" s="147"/>
      <c r="G53" s="117"/>
      <c r="H53" s="117"/>
      <c r="I53" s="117"/>
      <c r="J53" s="117"/>
      <c r="K53" s="117"/>
      <c r="L53" s="117"/>
      <c r="M53" s="117"/>
      <c r="N53" s="171"/>
    </row>
    <row r="54" spans="2:14" ht="22.5">
      <c r="B54" s="174"/>
      <c r="C54" s="158" t="s">
        <v>141</v>
      </c>
      <c r="D54" s="156"/>
      <c r="E54" s="242" t="s">
        <v>272</v>
      </c>
      <c r="F54" s="147"/>
      <c r="G54" s="117"/>
      <c r="H54" s="117"/>
      <c r="I54" s="117"/>
      <c r="J54" s="117"/>
      <c r="K54" s="117"/>
      <c r="L54" s="117"/>
      <c r="M54" s="117"/>
      <c r="N54" s="171"/>
    </row>
    <row r="55" spans="2:14" ht="12.75">
      <c r="B55" s="174"/>
      <c r="C55" s="157"/>
      <c r="D55" s="156" t="s">
        <v>142</v>
      </c>
      <c r="E55" s="243" t="s">
        <v>143</v>
      </c>
      <c r="F55" s="147">
        <v>3021960</v>
      </c>
      <c r="G55" s="117">
        <v>3000000</v>
      </c>
      <c r="H55" s="117"/>
      <c r="I55" s="117"/>
      <c r="J55" s="117"/>
      <c r="K55" s="117"/>
      <c r="L55" s="117"/>
      <c r="M55" s="117"/>
      <c r="N55" s="171" t="s">
        <v>12</v>
      </c>
    </row>
    <row r="56" spans="2:14" ht="12.75">
      <c r="B56" s="174"/>
      <c r="C56" s="157"/>
      <c r="D56" s="156" t="s">
        <v>144</v>
      </c>
      <c r="E56" s="243" t="s">
        <v>145</v>
      </c>
      <c r="F56" s="147">
        <v>3024659</v>
      </c>
      <c r="G56" s="117">
        <v>3000000</v>
      </c>
      <c r="H56" s="117"/>
      <c r="I56" s="117"/>
      <c r="J56" s="117"/>
      <c r="K56" s="117"/>
      <c r="L56" s="117"/>
      <c r="M56" s="117"/>
      <c r="N56" s="171" t="s">
        <v>12</v>
      </c>
    </row>
    <row r="57" spans="2:14" ht="12.75">
      <c r="B57" s="174"/>
      <c r="C57" s="157"/>
      <c r="D57" s="156" t="s">
        <v>146</v>
      </c>
      <c r="E57" s="243" t="s">
        <v>147</v>
      </c>
      <c r="F57" s="147">
        <v>3000000</v>
      </c>
      <c r="G57" s="117">
        <v>3000000</v>
      </c>
      <c r="H57" s="117"/>
      <c r="I57" s="117"/>
      <c r="J57" s="117"/>
      <c r="K57" s="117"/>
      <c r="L57" s="117"/>
      <c r="M57" s="117"/>
      <c r="N57" s="171" t="s">
        <v>12</v>
      </c>
    </row>
    <row r="58" spans="2:14" ht="12.75">
      <c r="B58" s="174"/>
      <c r="C58" s="152"/>
      <c r="D58" s="156"/>
      <c r="E58" s="243" t="s">
        <v>148</v>
      </c>
      <c r="F58" s="147">
        <v>254800</v>
      </c>
      <c r="G58" s="147">
        <v>254800</v>
      </c>
      <c r="H58" s="117"/>
      <c r="I58" s="117"/>
      <c r="J58" s="117"/>
      <c r="K58" s="117"/>
      <c r="L58" s="117"/>
      <c r="M58" s="117"/>
      <c r="N58" s="171"/>
    </row>
    <row r="59" spans="2:14" ht="12.75">
      <c r="B59" s="174"/>
      <c r="C59" s="158" t="s">
        <v>149</v>
      </c>
      <c r="D59" s="156"/>
      <c r="E59" s="242" t="s">
        <v>273</v>
      </c>
      <c r="F59" s="147"/>
      <c r="G59" s="117"/>
      <c r="H59" s="117"/>
      <c r="I59" s="117"/>
      <c r="J59" s="117"/>
      <c r="K59" s="117"/>
      <c r="L59" s="117"/>
      <c r="M59" s="117"/>
      <c r="N59" s="171"/>
    </row>
    <row r="60" spans="2:14" ht="22.5">
      <c r="B60" s="174"/>
      <c r="C60" s="157"/>
      <c r="D60" s="156" t="s">
        <v>150</v>
      </c>
      <c r="E60" s="238" t="s">
        <v>151</v>
      </c>
      <c r="F60" s="147">
        <v>1500000</v>
      </c>
      <c r="G60" s="117">
        <v>100000</v>
      </c>
      <c r="H60" s="117">
        <v>600000</v>
      </c>
      <c r="I60" s="117">
        <v>800000</v>
      </c>
      <c r="J60" s="117"/>
      <c r="K60" s="117"/>
      <c r="L60" s="117"/>
      <c r="M60" s="117"/>
      <c r="N60" s="171"/>
    </row>
    <row r="61" spans="2:14" ht="12.75">
      <c r="B61" s="174"/>
      <c r="C61" s="157"/>
      <c r="D61" s="156" t="s">
        <v>322</v>
      </c>
      <c r="E61" s="238" t="s">
        <v>177</v>
      </c>
      <c r="F61" s="147">
        <v>1811000</v>
      </c>
      <c r="G61" s="117">
        <v>1781000</v>
      </c>
      <c r="H61" s="117"/>
      <c r="I61" s="117"/>
      <c r="J61" s="117"/>
      <c r="K61" s="117"/>
      <c r="L61" s="117"/>
      <c r="M61" s="117"/>
      <c r="N61" s="171"/>
    </row>
    <row r="62" spans="2:14" ht="12.75">
      <c r="B62" s="174"/>
      <c r="C62" s="157"/>
      <c r="D62" s="156" t="s">
        <v>323</v>
      </c>
      <c r="E62" s="238" t="s">
        <v>178</v>
      </c>
      <c r="F62" s="147">
        <v>1300000</v>
      </c>
      <c r="G62" s="117"/>
      <c r="H62" s="117"/>
      <c r="I62" s="117">
        <v>80000</v>
      </c>
      <c r="J62" s="117">
        <v>1220000</v>
      </c>
      <c r="K62" s="117"/>
      <c r="L62" s="117"/>
      <c r="M62" s="117"/>
      <c r="N62" s="171"/>
    </row>
    <row r="63" spans="2:14" ht="22.5">
      <c r="B63" s="174"/>
      <c r="C63" s="157"/>
      <c r="D63" s="156" t="s">
        <v>324</v>
      </c>
      <c r="E63" s="238" t="s">
        <v>179</v>
      </c>
      <c r="F63" s="147">
        <v>2400000</v>
      </c>
      <c r="G63" s="117"/>
      <c r="H63" s="117">
        <v>100000</v>
      </c>
      <c r="I63" s="117">
        <v>2300000</v>
      </c>
      <c r="J63" s="117"/>
      <c r="K63" s="117"/>
      <c r="L63" s="117"/>
      <c r="M63" s="117"/>
      <c r="N63" s="171"/>
    </row>
    <row r="64" spans="2:14" ht="12.75">
      <c r="B64" s="175"/>
      <c r="C64" s="152"/>
      <c r="D64" s="156" t="s">
        <v>325</v>
      </c>
      <c r="E64" s="238" t="s">
        <v>180</v>
      </c>
      <c r="F64" s="147">
        <v>2300000</v>
      </c>
      <c r="G64" s="117">
        <v>30000</v>
      </c>
      <c r="H64" s="117">
        <v>2170000</v>
      </c>
      <c r="I64" s="117"/>
      <c r="J64" s="117"/>
      <c r="K64" s="117"/>
      <c r="L64" s="117"/>
      <c r="M64" s="117"/>
      <c r="N64" s="171"/>
    </row>
    <row r="65" spans="2:14" ht="22.5">
      <c r="B65" s="173">
        <v>8</v>
      </c>
      <c r="C65" s="153"/>
      <c r="D65" s="156"/>
      <c r="E65" s="122" t="s">
        <v>192</v>
      </c>
      <c r="F65" s="147"/>
      <c r="G65" s="117"/>
      <c r="H65" s="117"/>
      <c r="I65" s="117"/>
      <c r="J65" s="117"/>
      <c r="K65" s="117"/>
      <c r="L65" s="117"/>
      <c r="M65" s="117"/>
      <c r="N65" s="171"/>
    </row>
    <row r="66" spans="2:14" ht="22.5">
      <c r="B66" s="174"/>
      <c r="C66" s="158" t="s">
        <v>193</v>
      </c>
      <c r="D66" s="156"/>
      <c r="E66" s="242" t="s">
        <v>275</v>
      </c>
      <c r="F66" s="147"/>
      <c r="G66" s="117"/>
      <c r="H66" s="117"/>
      <c r="I66" s="117"/>
      <c r="J66" s="117"/>
      <c r="K66" s="117"/>
      <c r="L66" s="117"/>
      <c r="M66" s="117"/>
      <c r="N66" s="171"/>
    </row>
    <row r="67" spans="2:14" ht="12.75">
      <c r="B67" s="174"/>
      <c r="C67" s="157"/>
      <c r="D67" s="156" t="s">
        <v>194</v>
      </c>
      <c r="E67" s="188" t="s">
        <v>195</v>
      </c>
      <c r="F67" s="147">
        <v>2644600</v>
      </c>
      <c r="G67" s="117"/>
      <c r="H67" s="117">
        <v>250000</v>
      </c>
      <c r="I67" s="117">
        <v>300000</v>
      </c>
      <c r="J67" s="117">
        <v>300000</v>
      </c>
      <c r="K67" s="117">
        <v>300000</v>
      </c>
      <c r="L67" s="117">
        <v>300000</v>
      </c>
      <c r="M67" s="117">
        <v>300000</v>
      </c>
      <c r="N67" s="171"/>
    </row>
    <row r="68" spans="2:14" ht="22.5">
      <c r="B68" s="174"/>
      <c r="C68" s="157"/>
      <c r="D68" s="156" t="s">
        <v>197</v>
      </c>
      <c r="E68" s="188" t="s">
        <v>196</v>
      </c>
      <c r="F68" s="147">
        <v>8142699</v>
      </c>
      <c r="G68" s="117">
        <v>800000</v>
      </c>
      <c r="H68" s="117">
        <v>1000000</v>
      </c>
      <c r="I68" s="117">
        <v>3000000</v>
      </c>
      <c r="J68" s="117">
        <v>3200000</v>
      </c>
      <c r="K68" s="117"/>
      <c r="L68" s="117"/>
      <c r="M68" s="117"/>
      <c r="N68" s="171" t="s">
        <v>12</v>
      </c>
    </row>
    <row r="69" spans="2:14" ht="12.75">
      <c r="B69" s="174"/>
      <c r="C69" s="157"/>
      <c r="D69" s="156" t="s">
        <v>199</v>
      </c>
      <c r="E69" s="188" t="s">
        <v>198</v>
      </c>
      <c r="F69" s="147">
        <v>2500000</v>
      </c>
      <c r="G69" s="117">
        <v>825000</v>
      </c>
      <c r="H69" s="117">
        <v>250000</v>
      </c>
      <c r="I69" s="117">
        <v>250000</v>
      </c>
      <c r="J69" s="117">
        <v>250000</v>
      </c>
      <c r="K69" s="117">
        <v>250000</v>
      </c>
      <c r="L69" s="117">
        <v>250000</v>
      </c>
      <c r="M69" s="117">
        <v>250000</v>
      </c>
      <c r="N69" s="171"/>
    </row>
    <row r="70" spans="2:14" ht="12.75">
      <c r="B70" s="174"/>
      <c r="C70" s="152"/>
      <c r="D70" s="156" t="s">
        <v>201</v>
      </c>
      <c r="E70" s="188" t="s">
        <v>203</v>
      </c>
      <c r="F70" s="147">
        <v>1400000</v>
      </c>
      <c r="G70" s="120"/>
      <c r="H70" s="120">
        <v>120000</v>
      </c>
      <c r="I70" s="120">
        <v>600000</v>
      </c>
      <c r="J70" s="120">
        <v>680000</v>
      </c>
      <c r="K70" s="120"/>
      <c r="L70" s="120"/>
      <c r="M70" s="120"/>
      <c r="N70" s="171" t="s">
        <v>129</v>
      </c>
    </row>
    <row r="71" spans="2:14" ht="22.5">
      <c r="B71" s="174"/>
      <c r="C71" s="153" t="s">
        <v>223</v>
      </c>
      <c r="D71" s="156"/>
      <c r="E71" s="239" t="s">
        <v>268</v>
      </c>
      <c r="F71" s="147"/>
      <c r="G71" s="117"/>
      <c r="H71" s="117"/>
      <c r="I71" s="117"/>
      <c r="J71" s="117"/>
      <c r="K71" s="117"/>
      <c r="L71" s="117"/>
      <c r="M71" s="117"/>
      <c r="N71" s="171"/>
    </row>
    <row r="72" spans="2:14" ht="12.75">
      <c r="B72" s="174"/>
      <c r="C72" s="153"/>
      <c r="D72" s="121" t="s">
        <v>225</v>
      </c>
      <c r="E72" s="188" t="s">
        <v>283</v>
      </c>
      <c r="F72" s="147">
        <v>15065400</v>
      </c>
      <c r="G72" s="120">
        <v>200000</v>
      </c>
      <c r="H72" s="120">
        <v>2500000</v>
      </c>
      <c r="I72" s="120">
        <v>2500000</v>
      </c>
      <c r="J72" s="120">
        <v>2500000</v>
      </c>
      <c r="K72" s="120">
        <v>2500000</v>
      </c>
      <c r="L72" s="120">
        <v>2500000</v>
      </c>
      <c r="M72" s="120">
        <v>2300000</v>
      </c>
      <c r="N72" s="171" t="s">
        <v>12</v>
      </c>
    </row>
    <row r="73" spans="2:14" ht="12.75">
      <c r="B73" s="174"/>
      <c r="C73" s="153"/>
      <c r="D73" s="121" t="s">
        <v>227</v>
      </c>
      <c r="E73" s="188" t="s">
        <v>206</v>
      </c>
      <c r="F73" s="147">
        <v>1500000</v>
      </c>
      <c r="G73" s="120">
        <v>100000</v>
      </c>
      <c r="H73" s="120">
        <v>900000</v>
      </c>
      <c r="I73" s="120">
        <v>500000</v>
      </c>
      <c r="J73" s="120"/>
      <c r="K73" s="120"/>
      <c r="L73" s="120"/>
      <c r="M73" s="120"/>
      <c r="N73" s="171" t="s">
        <v>12</v>
      </c>
    </row>
    <row r="74" spans="2:14" ht="22.5">
      <c r="B74" s="174"/>
      <c r="C74" s="158" t="s">
        <v>334</v>
      </c>
      <c r="D74" s="156"/>
      <c r="E74" s="242" t="s">
        <v>275</v>
      </c>
      <c r="F74" s="147"/>
      <c r="G74" s="117"/>
      <c r="H74" s="117"/>
      <c r="I74" s="117"/>
      <c r="J74" s="117"/>
      <c r="K74" s="117"/>
      <c r="L74" s="117"/>
      <c r="M74" s="117"/>
      <c r="N74" s="171"/>
    </row>
    <row r="75" spans="2:14" ht="33.75">
      <c r="B75" s="174"/>
      <c r="C75" s="157"/>
      <c r="D75" s="156" t="s">
        <v>335</v>
      </c>
      <c r="E75" s="188" t="s">
        <v>209</v>
      </c>
      <c r="F75" s="147">
        <v>6300000</v>
      </c>
      <c r="G75" s="120">
        <v>150000</v>
      </c>
      <c r="H75" s="120">
        <v>1050000</v>
      </c>
      <c r="I75" s="120">
        <v>1500000</v>
      </c>
      <c r="J75" s="120">
        <v>1500000</v>
      </c>
      <c r="K75" s="120">
        <v>1400000</v>
      </c>
      <c r="L75" s="120">
        <v>700000</v>
      </c>
      <c r="M75" s="120"/>
      <c r="N75" s="176" t="s">
        <v>12</v>
      </c>
    </row>
    <row r="76" spans="2:14" ht="12.75">
      <c r="B76" s="175"/>
      <c r="C76" s="152"/>
      <c r="D76" s="156" t="s">
        <v>348</v>
      </c>
      <c r="E76" s="188" t="s">
        <v>222</v>
      </c>
      <c r="F76" s="147">
        <v>300000</v>
      </c>
      <c r="G76" s="120">
        <v>300000</v>
      </c>
      <c r="H76" s="120"/>
      <c r="I76" s="120"/>
      <c r="J76" s="120"/>
      <c r="K76" s="120"/>
      <c r="L76" s="120"/>
      <c r="M76" s="120"/>
      <c r="N76" s="171"/>
    </row>
    <row r="77" spans="2:14" ht="12.75">
      <c r="B77" s="173">
        <v>9</v>
      </c>
      <c r="C77" s="153"/>
      <c r="D77" s="156"/>
      <c r="E77" s="122" t="s">
        <v>237</v>
      </c>
      <c r="F77" s="147"/>
      <c r="G77" s="117"/>
      <c r="H77" s="117"/>
      <c r="I77" s="117"/>
      <c r="J77" s="117"/>
      <c r="K77" s="117"/>
      <c r="L77" s="117"/>
      <c r="M77" s="117"/>
      <c r="N77" s="171"/>
    </row>
    <row r="78" spans="2:14" ht="22.5">
      <c r="B78" s="174"/>
      <c r="C78" s="158" t="s">
        <v>238</v>
      </c>
      <c r="D78" s="156"/>
      <c r="E78" s="244" t="s">
        <v>276</v>
      </c>
      <c r="F78" s="147"/>
      <c r="G78" s="117"/>
      <c r="H78" s="117"/>
      <c r="I78" s="117"/>
      <c r="J78" s="117"/>
      <c r="K78" s="117"/>
      <c r="L78" s="117"/>
      <c r="M78" s="117"/>
      <c r="N78" s="171"/>
    </row>
    <row r="79" spans="2:14" ht="12.75">
      <c r="B79" s="174"/>
      <c r="C79" s="157"/>
      <c r="D79" s="156" t="s">
        <v>239</v>
      </c>
      <c r="E79" s="188" t="s">
        <v>240</v>
      </c>
      <c r="F79" s="147">
        <v>1600000</v>
      </c>
      <c r="G79" s="117">
        <v>100000</v>
      </c>
      <c r="H79" s="117">
        <v>1500000</v>
      </c>
      <c r="I79" s="117"/>
      <c r="J79" s="117"/>
      <c r="K79" s="117"/>
      <c r="L79" s="117"/>
      <c r="M79" s="117"/>
      <c r="N79" s="171" t="s">
        <v>12</v>
      </c>
    </row>
    <row r="80" spans="2:14" ht="12.75">
      <c r="B80" s="174"/>
      <c r="C80" s="157"/>
      <c r="D80" s="156" t="s">
        <v>241</v>
      </c>
      <c r="E80" s="188" t="s">
        <v>242</v>
      </c>
      <c r="F80" s="147">
        <v>14000000</v>
      </c>
      <c r="G80" s="117"/>
      <c r="H80" s="117">
        <v>1500000</v>
      </c>
      <c r="I80" s="117">
        <v>3000000</v>
      </c>
      <c r="J80" s="117">
        <v>3000000</v>
      </c>
      <c r="K80" s="117">
        <v>6500000</v>
      </c>
      <c r="L80" s="117"/>
      <c r="M80" s="117"/>
      <c r="N80" s="171" t="s">
        <v>12</v>
      </c>
    </row>
    <row r="81" spans="2:14" ht="12.75">
      <c r="B81" s="175"/>
      <c r="C81" s="152"/>
      <c r="D81" s="156" t="s">
        <v>243</v>
      </c>
      <c r="E81" s="188" t="s">
        <v>244</v>
      </c>
      <c r="F81" s="147">
        <v>26000000</v>
      </c>
      <c r="G81" s="120">
        <v>12500000</v>
      </c>
      <c r="H81" s="120">
        <v>6460000</v>
      </c>
      <c r="I81" s="120">
        <v>6626312</v>
      </c>
      <c r="J81" s="120"/>
      <c r="K81" s="120"/>
      <c r="L81" s="120"/>
      <c r="M81" s="120"/>
      <c r="N81" s="171" t="s">
        <v>12</v>
      </c>
    </row>
    <row r="82" spans="2:14" ht="12.75">
      <c r="B82" s="173">
        <v>10</v>
      </c>
      <c r="C82" s="153"/>
      <c r="D82" s="156"/>
      <c r="E82" s="122" t="s">
        <v>245</v>
      </c>
      <c r="F82" s="147"/>
      <c r="G82" s="117"/>
      <c r="H82" s="117"/>
      <c r="I82" s="117"/>
      <c r="J82" s="117"/>
      <c r="K82" s="117"/>
      <c r="L82" s="117"/>
      <c r="M82" s="117"/>
      <c r="N82" s="171"/>
    </row>
    <row r="83" spans="2:14" ht="12.75">
      <c r="B83" s="174"/>
      <c r="C83" s="158" t="s">
        <v>246</v>
      </c>
      <c r="D83" s="156"/>
      <c r="E83" s="244" t="s">
        <v>278</v>
      </c>
      <c r="F83" s="147"/>
      <c r="G83" s="117"/>
      <c r="H83" s="117"/>
      <c r="I83" s="117"/>
      <c r="J83" s="117"/>
      <c r="K83" s="117"/>
      <c r="L83" s="117"/>
      <c r="M83" s="117"/>
      <c r="N83" s="171"/>
    </row>
    <row r="84" spans="2:14" ht="45">
      <c r="B84" s="174"/>
      <c r="C84" s="157"/>
      <c r="D84" s="156" t="s">
        <v>247</v>
      </c>
      <c r="E84" s="188" t="s">
        <v>248</v>
      </c>
      <c r="F84" s="147">
        <v>30000000</v>
      </c>
      <c r="G84" s="117">
        <v>425000</v>
      </c>
      <c r="H84" s="117">
        <v>3000000</v>
      </c>
      <c r="I84" s="117">
        <v>10000000</v>
      </c>
      <c r="J84" s="117">
        <v>10000000</v>
      </c>
      <c r="K84" s="117">
        <v>6575000</v>
      </c>
      <c r="L84" s="117"/>
      <c r="M84" s="117"/>
      <c r="N84" s="171" t="s">
        <v>12</v>
      </c>
    </row>
    <row r="85" spans="2:14" ht="12.75">
      <c r="B85" s="174"/>
      <c r="C85" s="157"/>
      <c r="D85" s="156" t="s">
        <v>252</v>
      </c>
      <c r="E85" s="188" t="s">
        <v>251</v>
      </c>
      <c r="F85" s="147">
        <v>17223346</v>
      </c>
      <c r="G85" s="117">
        <v>16401</v>
      </c>
      <c r="H85" s="117"/>
      <c r="I85" s="117"/>
      <c r="J85" s="117"/>
      <c r="K85" s="117"/>
      <c r="L85" s="117"/>
      <c r="M85" s="117"/>
      <c r="N85" s="171"/>
    </row>
    <row r="86" spans="2:14" ht="22.5">
      <c r="B86" s="174"/>
      <c r="C86" s="157"/>
      <c r="D86" s="156" t="s">
        <v>277</v>
      </c>
      <c r="E86" s="188" t="s">
        <v>255</v>
      </c>
      <c r="F86" s="147">
        <v>3300000</v>
      </c>
      <c r="G86" s="117">
        <v>25000</v>
      </c>
      <c r="H86" s="117">
        <v>425000</v>
      </c>
      <c r="I86" s="117">
        <v>2000000</v>
      </c>
      <c r="J86" s="117">
        <v>850000</v>
      </c>
      <c r="K86" s="117"/>
      <c r="L86" s="117"/>
      <c r="M86" s="117"/>
      <c r="N86" s="171" t="s">
        <v>12</v>
      </c>
    </row>
    <row r="87" spans="2:14" ht="22.5">
      <c r="B87" s="174"/>
      <c r="C87" s="157"/>
      <c r="D87" s="156" t="s">
        <v>360</v>
      </c>
      <c r="E87" s="188" t="s">
        <v>256</v>
      </c>
      <c r="F87" s="147">
        <v>2500000</v>
      </c>
      <c r="G87" s="117">
        <v>600000</v>
      </c>
      <c r="H87" s="117">
        <v>1900000</v>
      </c>
      <c r="I87" s="117"/>
      <c r="J87" s="117"/>
      <c r="K87" s="117"/>
      <c r="L87" s="117"/>
      <c r="M87" s="117"/>
      <c r="N87" s="171"/>
    </row>
    <row r="88" spans="2:14" ht="12.75">
      <c r="B88" s="174"/>
      <c r="C88" s="157"/>
      <c r="D88" s="156" t="s">
        <v>361</v>
      </c>
      <c r="E88" s="188" t="s">
        <v>257</v>
      </c>
      <c r="F88" s="147">
        <v>436943</v>
      </c>
      <c r="G88" s="117">
        <v>10000</v>
      </c>
      <c r="H88" s="117"/>
      <c r="I88" s="117"/>
      <c r="J88" s="117"/>
      <c r="K88" s="117"/>
      <c r="L88" s="117"/>
      <c r="M88" s="117"/>
      <c r="N88" s="171"/>
    </row>
    <row r="89" spans="2:14" ht="23.25" thickBot="1">
      <c r="B89" s="177"/>
      <c r="C89" s="178"/>
      <c r="D89" s="179" t="s">
        <v>362</v>
      </c>
      <c r="E89" s="245" t="s">
        <v>258</v>
      </c>
      <c r="F89" s="185">
        <v>1636000</v>
      </c>
      <c r="G89" s="186">
        <v>525000</v>
      </c>
      <c r="H89" s="186">
        <v>1111000</v>
      </c>
      <c r="I89" s="186"/>
      <c r="J89" s="186"/>
      <c r="K89" s="186"/>
      <c r="L89" s="186"/>
      <c r="M89" s="186"/>
      <c r="N89" s="180"/>
    </row>
    <row r="90" spans="6:13" ht="12.75">
      <c r="F90" s="187">
        <f>SUM(F9:F89)</f>
        <v>458480424</v>
      </c>
      <c r="G90" s="187">
        <f aca="true" t="shared" si="0" ref="G90:M90">SUM(G9:G89)</f>
        <v>61246536</v>
      </c>
      <c r="H90" s="187">
        <f t="shared" si="0"/>
        <v>90514080</v>
      </c>
      <c r="I90" s="187">
        <f t="shared" si="0"/>
        <v>92606312</v>
      </c>
      <c r="J90" s="187">
        <f t="shared" si="0"/>
        <v>91966000</v>
      </c>
      <c r="K90" s="187">
        <f t="shared" si="0"/>
        <v>39227340</v>
      </c>
      <c r="L90" s="187">
        <f t="shared" si="0"/>
        <v>32272261</v>
      </c>
      <c r="M90" s="187">
        <f t="shared" si="0"/>
        <v>24300000</v>
      </c>
    </row>
  </sheetData>
  <mergeCells count="5">
    <mergeCell ref="N5:N6"/>
    <mergeCell ref="B5:D6"/>
    <mergeCell ref="G5:M5"/>
    <mergeCell ref="E5:E6"/>
    <mergeCell ref="F5:F6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I1315"/>
  <sheetViews>
    <sheetView workbookViewId="0" topLeftCell="A67">
      <selection activeCell="R83" sqref="R83"/>
    </sheetView>
  </sheetViews>
  <sheetFormatPr defaultColWidth="9.140625" defaultRowHeight="12.75"/>
  <cols>
    <col min="1" max="1" width="9.140625" style="103" customWidth="1"/>
    <col min="2" max="2" width="3.28125" style="1" hidden="1" customWidth="1"/>
    <col min="3" max="3" width="4.8515625" style="1" hidden="1" customWidth="1"/>
    <col min="4" max="4" width="6.8515625" style="2" hidden="1" customWidth="1"/>
    <col min="5" max="5" width="51.8515625" style="3" hidden="1" customWidth="1"/>
    <col min="6" max="6" width="12.140625" style="4" hidden="1" customWidth="1"/>
    <col min="7" max="7" width="11.8515625" style="1" hidden="1" customWidth="1"/>
    <col min="8" max="8" width="13.57421875" style="1" hidden="1" customWidth="1"/>
    <col min="9" max="9" width="12.57421875" style="1" hidden="1" customWidth="1"/>
    <col min="10" max="10" width="12.00390625" style="1" hidden="1" customWidth="1"/>
    <col min="11" max="11" width="12.421875" style="1" hidden="1" customWidth="1"/>
    <col min="12" max="12" width="12.140625" style="1" hidden="1" customWidth="1"/>
    <col min="13" max="13" width="11.140625" style="1" hidden="1" customWidth="1"/>
    <col min="14" max="14" width="10.421875" style="5" hidden="1" customWidth="1"/>
    <col min="15" max="16384" width="9.140625" style="1" customWidth="1"/>
  </cols>
  <sheetData>
    <row r="1" ht="12"/>
    <row r="2" ht="12"/>
    <row r="3" spans="2:14" ht="22.5" customHeight="1">
      <c r="B3" s="265" t="s">
        <v>0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</row>
    <row r="4" spans="2:14" ht="22.5" customHeight="1">
      <c r="B4" s="265" t="s">
        <v>262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</row>
    <row r="5" ht="12"/>
    <row r="6" spans="1:14" s="6" customFormat="1" ht="13.5" customHeight="1">
      <c r="A6" s="160"/>
      <c r="B6" s="266" t="s">
        <v>1</v>
      </c>
      <c r="C6" s="266"/>
      <c r="D6" s="267"/>
      <c r="E6" s="268" t="s">
        <v>2</v>
      </c>
      <c r="F6" s="268"/>
      <c r="G6" s="269" t="s">
        <v>4</v>
      </c>
      <c r="H6" s="270"/>
      <c r="I6" s="270"/>
      <c r="J6" s="270"/>
      <c r="K6" s="270"/>
      <c r="L6" s="270"/>
      <c r="M6" s="270"/>
      <c r="N6" s="271" t="s">
        <v>5</v>
      </c>
    </row>
    <row r="7" spans="1:14" s="7" customFormat="1" ht="12" customHeight="1">
      <c r="A7" s="161"/>
      <c r="B7" s="266"/>
      <c r="C7" s="266"/>
      <c r="D7" s="267"/>
      <c r="E7" s="268"/>
      <c r="F7" s="268"/>
      <c r="G7" s="269"/>
      <c r="H7" s="270"/>
      <c r="I7" s="270"/>
      <c r="J7" s="270"/>
      <c r="K7" s="270"/>
      <c r="L7" s="270"/>
      <c r="M7" s="270"/>
      <c r="N7" s="271"/>
    </row>
    <row r="8" spans="1:14" s="3" customFormat="1" ht="12">
      <c r="A8" s="162"/>
      <c r="B8" s="266"/>
      <c r="C8" s="266"/>
      <c r="D8" s="267"/>
      <c r="E8" s="268"/>
      <c r="F8" s="268"/>
      <c r="G8" s="269"/>
      <c r="H8" s="270"/>
      <c r="I8" s="270"/>
      <c r="J8" s="270"/>
      <c r="K8" s="270"/>
      <c r="L8" s="270"/>
      <c r="M8" s="270"/>
      <c r="N8" s="271"/>
    </row>
    <row r="9" spans="1:14" s="3" customFormat="1" ht="12">
      <c r="A9" s="162"/>
      <c r="B9" s="266"/>
      <c r="C9" s="266"/>
      <c r="D9" s="267"/>
      <c r="E9" s="268"/>
      <c r="F9" s="268"/>
      <c r="G9" s="269"/>
      <c r="H9" s="270"/>
      <c r="I9" s="270"/>
      <c r="J9" s="270"/>
      <c r="K9" s="270"/>
      <c r="L9" s="270"/>
      <c r="M9" s="270"/>
      <c r="N9" s="271"/>
    </row>
    <row r="10" spans="1:14" s="3" customFormat="1" ht="12">
      <c r="A10" s="162"/>
      <c r="B10" s="266"/>
      <c r="C10" s="266"/>
      <c r="D10" s="267"/>
      <c r="E10" s="268"/>
      <c r="F10" s="268"/>
      <c r="G10" s="269"/>
      <c r="H10" s="270"/>
      <c r="I10" s="270"/>
      <c r="J10" s="270"/>
      <c r="K10" s="270"/>
      <c r="L10" s="270"/>
      <c r="M10" s="270"/>
      <c r="N10" s="271"/>
    </row>
    <row r="11" spans="1:14" s="3" customFormat="1" ht="12">
      <c r="A11" s="162"/>
      <c r="B11" s="266"/>
      <c r="C11" s="266"/>
      <c r="D11" s="267"/>
      <c r="E11" s="268"/>
      <c r="F11" s="268"/>
      <c r="G11" s="269"/>
      <c r="H11" s="270"/>
      <c r="I11" s="270"/>
      <c r="J11" s="270"/>
      <c r="K11" s="270"/>
      <c r="L11" s="270"/>
      <c r="M11" s="270"/>
      <c r="N11" s="271"/>
    </row>
    <row r="12" spans="1:56" s="3" customFormat="1" ht="12.75" customHeight="1">
      <c r="A12" s="162"/>
      <c r="B12" s="266"/>
      <c r="C12" s="266"/>
      <c r="D12" s="267"/>
      <c r="E12" s="268"/>
      <c r="F12" s="268"/>
      <c r="G12" s="8">
        <v>2007</v>
      </c>
      <c r="H12" s="9">
        <v>2008</v>
      </c>
      <c r="I12" s="9">
        <v>2009</v>
      </c>
      <c r="J12" s="9">
        <v>2010</v>
      </c>
      <c r="K12" s="9">
        <v>2011</v>
      </c>
      <c r="L12" s="9">
        <v>2012</v>
      </c>
      <c r="M12" s="9">
        <v>2013</v>
      </c>
      <c r="N12" s="271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</row>
    <row r="13" spans="2:56" ht="10.5" customHeight="1">
      <c r="B13" s="262"/>
      <c r="C13" s="262"/>
      <c r="D13" s="262"/>
      <c r="E13" s="263"/>
      <c r="F13" s="263"/>
      <c r="G13" s="13"/>
      <c r="H13" s="13"/>
      <c r="I13" s="13"/>
      <c r="J13" s="13"/>
      <c r="K13" s="13"/>
      <c r="L13" s="13"/>
      <c r="M13" s="13"/>
      <c r="N13" s="14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</row>
    <row r="14" spans="1:56" ht="13.5" customHeight="1" thickBot="1">
      <c r="A14" s="103">
        <v>1</v>
      </c>
      <c r="B14" s="16">
        <v>1</v>
      </c>
      <c r="C14" s="17"/>
      <c r="D14" s="18"/>
      <c r="E14" s="18" t="s">
        <v>6</v>
      </c>
      <c r="F14" s="19"/>
      <c r="G14" s="123"/>
      <c r="H14" s="123"/>
      <c r="I14" s="123"/>
      <c r="J14" s="123"/>
      <c r="K14" s="123"/>
      <c r="L14" s="123"/>
      <c r="M14" s="123"/>
      <c r="N14" s="124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</row>
    <row r="15" spans="1:56" ht="20.25" customHeight="1">
      <c r="A15" s="103">
        <v>1</v>
      </c>
      <c r="B15" s="12"/>
      <c r="C15" s="16" t="s">
        <v>7</v>
      </c>
      <c r="D15" s="20"/>
      <c r="E15" s="109" t="s">
        <v>265</v>
      </c>
      <c r="F15" s="181"/>
      <c r="G15" s="128"/>
      <c r="H15" s="128"/>
      <c r="I15" s="128"/>
      <c r="J15" s="128"/>
      <c r="K15" s="128"/>
      <c r="L15" s="128"/>
      <c r="M15" s="128"/>
      <c r="N15" s="124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</row>
    <row r="16" spans="1:14" s="21" customFormat="1" ht="22.5">
      <c r="A16" s="103">
        <v>1</v>
      </c>
      <c r="B16" s="22"/>
      <c r="C16" s="125"/>
      <c r="D16" s="23" t="s">
        <v>8</v>
      </c>
      <c r="E16" s="70" t="s">
        <v>9</v>
      </c>
      <c r="F16" s="26">
        <v>2187929</v>
      </c>
      <c r="G16" s="134">
        <v>700000</v>
      </c>
      <c r="H16" s="134">
        <v>900000</v>
      </c>
      <c r="I16" s="134"/>
      <c r="J16" s="134"/>
      <c r="K16" s="134"/>
      <c r="L16" s="134"/>
      <c r="M16" s="134"/>
      <c r="N16" s="126"/>
    </row>
    <row r="17" spans="1:14" ht="23.25" customHeight="1">
      <c r="A17" s="103">
        <v>1</v>
      </c>
      <c r="B17" s="24"/>
      <c r="C17" s="127"/>
      <c r="D17" s="23" t="s">
        <v>10</v>
      </c>
      <c r="E17" s="71" t="s">
        <v>11</v>
      </c>
      <c r="F17" s="26">
        <v>10532587</v>
      </c>
      <c r="G17" s="128">
        <v>9700593</v>
      </c>
      <c r="H17" s="128">
        <v>788373</v>
      </c>
      <c r="I17" s="128"/>
      <c r="J17" s="128"/>
      <c r="K17" s="128"/>
      <c r="L17" s="128"/>
      <c r="M17" s="128"/>
      <c r="N17" s="124" t="s">
        <v>12</v>
      </c>
    </row>
    <row r="18" spans="1:14" ht="23.25" customHeight="1">
      <c r="A18" s="103">
        <v>1</v>
      </c>
      <c r="B18" s="24"/>
      <c r="C18" s="127"/>
      <c r="D18" s="23" t="s">
        <v>13</v>
      </c>
      <c r="E18" s="71" t="s">
        <v>14</v>
      </c>
      <c r="F18" s="26">
        <f>6467413+600000</f>
        <v>7067413</v>
      </c>
      <c r="G18" s="128">
        <v>3384405</v>
      </c>
      <c r="H18" s="128">
        <f>3017507+600000</f>
        <v>3617507</v>
      </c>
      <c r="I18" s="128"/>
      <c r="J18" s="128"/>
      <c r="K18" s="128"/>
      <c r="L18" s="128"/>
      <c r="M18" s="128"/>
      <c r="N18" s="124" t="s">
        <v>12</v>
      </c>
    </row>
    <row r="19" spans="1:14" ht="33.75">
      <c r="A19" s="103">
        <v>1</v>
      </c>
      <c r="B19" s="24"/>
      <c r="C19" s="127"/>
      <c r="D19" s="23" t="s">
        <v>15</v>
      </c>
      <c r="E19" s="72" t="s">
        <v>16</v>
      </c>
      <c r="F19" s="27">
        <v>4969688</v>
      </c>
      <c r="G19" s="128">
        <v>3165500</v>
      </c>
      <c r="H19" s="128"/>
      <c r="I19" s="128"/>
      <c r="J19" s="128"/>
      <c r="K19" s="128"/>
      <c r="L19" s="128"/>
      <c r="M19" s="128"/>
      <c r="N19" s="124" t="s">
        <v>12</v>
      </c>
    </row>
    <row r="20" spans="1:14" ht="33" customHeight="1">
      <c r="A20" s="103">
        <v>1</v>
      </c>
      <c r="B20" s="24"/>
      <c r="C20" s="127"/>
      <c r="D20" s="23" t="s">
        <v>17</v>
      </c>
      <c r="E20" s="71" t="s">
        <v>18</v>
      </c>
      <c r="F20" s="27">
        <v>8904000</v>
      </c>
      <c r="G20" s="128">
        <v>850000</v>
      </c>
      <c r="H20" s="128">
        <v>1150000</v>
      </c>
      <c r="I20" s="128">
        <f>(F20-G20-H20)*0.3-1200</f>
        <v>2070000</v>
      </c>
      <c r="J20" s="128">
        <f>(F20-G20-H20)*0.3-1200</f>
        <v>2070000</v>
      </c>
      <c r="K20" s="128">
        <f>(F20-G20-H20)*0.4+2400</f>
        <v>2764000</v>
      </c>
      <c r="L20" s="128"/>
      <c r="M20" s="128"/>
      <c r="N20" s="124"/>
    </row>
    <row r="21" spans="1:14" ht="12">
      <c r="A21" s="103">
        <v>1</v>
      </c>
      <c r="B21" s="24"/>
      <c r="C21" s="127"/>
      <c r="D21" s="23" t="s">
        <v>19</v>
      </c>
      <c r="E21" s="73" t="s">
        <v>20</v>
      </c>
      <c r="F21" s="27">
        <v>1914400</v>
      </c>
      <c r="G21" s="128">
        <v>720000</v>
      </c>
      <c r="H21" s="128"/>
      <c r="I21" s="128"/>
      <c r="J21" s="128"/>
      <c r="K21" s="128"/>
      <c r="L21" s="128">
        <v>720000</v>
      </c>
      <c r="M21" s="128">
        <v>450000</v>
      </c>
      <c r="N21" s="124"/>
    </row>
    <row r="22" spans="2:14" ht="12">
      <c r="B22" s="24"/>
      <c r="C22" s="127"/>
      <c r="D22" s="23" t="s">
        <v>21</v>
      </c>
      <c r="E22" s="73" t="s">
        <v>22</v>
      </c>
      <c r="F22" s="27">
        <v>882000</v>
      </c>
      <c r="G22" s="128"/>
      <c r="H22" s="128"/>
      <c r="I22" s="128">
        <v>440000</v>
      </c>
      <c r="J22" s="128">
        <f>F22-I22</f>
        <v>442000</v>
      </c>
      <c r="K22" s="128"/>
      <c r="L22" s="128"/>
      <c r="M22" s="128"/>
      <c r="N22" s="124"/>
    </row>
    <row r="23" spans="2:14" ht="22.5">
      <c r="B23" s="24"/>
      <c r="C23" s="127"/>
      <c r="D23" s="23" t="s">
        <v>23</v>
      </c>
      <c r="E23" s="73" t="s">
        <v>24</v>
      </c>
      <c r="F23" s="27">
        <v>560000</v>
      </c>
      <c r="G23" s="128"/>
      <c r="H23" s="128"/>
      <c r="I23" s="128"/>
      <c r="J23" s="128">
        <v>560000</v>
      </c>
      <c r="K23" s="128"/>
      <c r="L23" s="128"/>
      <c r="M23" s="128"/>
      <c r="N23" s="124"/>
    </row>
    <row r="24" spans="2:14" ht="23.25" customHeight="1">
      <c r="B24" s="24"/>
      <c r="C24" s="127"/>
      <c r="D24" s="23" t="s">
        <v>25</v>
      </c>
      <c r="E24" s="73" t="s">
        <v>26</v>
      </c>
      <c r="F24" s="27">
        <v>9800000</v>
      </c>
      <c r="G24" s="128"/>
      <c r="H24" s="128"/>
      <c r="I24" s="128"/>
      <c r="J24" s="128">
        <v>450000</v>
      </c>
      <c r="K24" s="128">
        <f>F24*0.25</f>
        <v>2450000</v>
      </c>
      <c r="L24" s="128">
        <v>3450000</v>
      </c>
      <c r="M24" s="128">
        <v>3450000</v>
      </c>
      <c r="N24" s="124" t="s">
        <v>27</v>
      </c>
    </row>
    <row r="25" spans="2:14" ht="13.5" customHeight="1">
      <c r="B25" s="24"/>
      <c r="C25" s="127"/>
      <c r="D25" s="23" t="s">
        <v>28</v>
      </c>
      <c r="E25" s="73" t="s">
        <v>29</v>
      </c>
      <c r="F25" s="27">
        <v>700000</v>
      </c>
      <c r="G25" s="128"/>
      <c r="H25" s="128"/>
      <c r="I25" s="128"/>
      <c r="J25" s="128">
        <f>F25*0.25</f>
        <v>175000</v>
      </c>
      <c r="K25" s="128">
        <f>F25-J25</f>
        <v>525000</v>
      </c>
      <c r="L25" s="128"/>
      <c r="M25" s="128"/>
      <c r="N25" s="124"/>
    </row>
    <row r="26" spans="2:14" ht="12" customHeight="1">
      <c r="B26" s="24"/>
      <c r="C26" s="127"/>
      <c r="D26" s="23" t="s">
        <v>30</v>
      </c>
      <c r="E26" s="73" t="s">
        <v>31</v>
      </c>
      <c r="F26" s="27">
        <v>126000</v>
      </c>
      <c r="G26" s="128"/>
      <c r="H26" s="128"/>
      <c r="I26" s="128"/>
      <c r="J26" s="128"/>
      <c r="K26" s="128"/>
      <c r="L26" s="128">
        <f>F26</f>
        <v>126000</v>
      </c>
      <c r="M26" s="128"/>
      <c r="N26" s="124"/>
    </row>
    <row r="27" spans="2:14" ht="12">
      <c r="B27" s="24"/>
      <c r="C27" s="127"/>
      <c r="D27" s="23" t="s">
        <v>32</v>
      </c>
      <c r="E27" s="73" t="s">
        <v>33</v>
      </c>
      <c r="F27" s="27">
        <v>2704800</v>
      </c>
      <c r="G27" s="128"/>
      <c r="H27" s="128"/>
      <c r="I27" s="128"/>
      <c r="J27" s="128"/>
      <c r="K27" s="128"/>
      <c r="L27" s="128">
        <f>F27*0.5</f>
        <v>1352400</v>
      </c>
      <c r="M27" s="128">
        <f>L27</f>
        <v>1352400</v>
      </c>
      <c r="N27" s="124"/>
    </row>
    <row r="28" spans="2:14" ht="22.5">
      <c r="B28" s="24"/>
      <c r="C28" s="127"/>
      <c r="D28" s="23" t="s">
        <v>34</v>
      </c>
      <c r="E28" s="73" t="s">
        <v>35</v>
      </c>
      <c r="F28" s="27">
        <v>600000</v>
      </c>
      <c r="G28" s="128"/>
      <c r="H28" s="128"/>
      <c r="I28" s="128"/>
      <c r="J28" s="128">
        <v>200000</v>
      </c>
      <c r="K28" s="128">
        <v>200000</v>
      </c>
      <c r="L28" s="128">
        <v>200000</v>
      </c>
      <c r="M28" s="128"/>
      <c r="N28" s="124"/>
    </row>
    <row r="29" spans="2:14" ht="22.5">
      <c r="B29" s="24"/>
      <c r="C29" s="127"/>
      <c r="D29" s="23" t="s">
        <v>36</v>
      </c>
      <c r="E29" s="73" t="s">
        <v>37</v>
      </c>
      <c r="F29" s="27">
        <v>1820000</v>
      </c>
      <c r="G29" s="128"/>
      <c r="H29" s="128"/>
      <c r="I29" s="128">
        <v>100000</v>
      </c>
      <c r="J29" s="128">
        <v>700000</v>
      </c>
      <c r="K29" s="128">
        <v>1020000</v>
      </c>
      <c r="L29" s="128"/>
      <c r="M29" s="128"/>
      <c r="N29" s="124"/>
    </row>
    <row r="30" spans="2:14" ht="12">
      <c r="B30" s="28"/>
      <c r="C30" s="29"/>
      <c r="D30" s="23" t="s">
        <v>38</v>
      </c>
      <c r="E30" s="73" t="s">
        <v>39</v>
      </c>
      <c r="F30" s="27">
        <v>420000</v>
      </c>
      <c r="G30" s="128"/>
      <c r="H30" s="128"/>
      <c r="I30" s="128"/>
      <c r="J30" s="128"/>
      <c r="K30" s="128"/>
      <c r="L30" s="128"/>
      <c r="M30" s="128">
        <v>420000</v>
      </c>
      <c r="N30" s="124"/>
    </row>
    <row r="31" spans="1:14" ht="15.75" customHeight="1">
      <c r="A31" s="103">
        <v>1</v>
      </c>
      <c r="B31" s="28"/>
      <c r="C31" s="29"/>
      <c r="D31" s="23" t="s">
        <v>40</v>
      </c>
      <c r="E31" s="73" t="s">
        <v>41</v>
      </c>
      <c r="F31" s="27">
        <v>1369274</v>
      </c>
      <c r="G31" s="128">
        <v>977000</v>
      </c>
      <c r="H31" s="128"/>
      <c r="I31" s="128"/>
      <c r="J31" s="128"/>
      <c r="K31" s="128"/>
      <c r="L31" s="128"/>
      <c r="M31" s="128"/>
      <c r="N31" s="124"/>
    </row>
    <row r="32" spans="2:14" ht="14.25" customHeight="1">
      <c r="B32" s="24"/>
      <c r="C32" s="30"/>
      <c r="D32" s="23" t="s">
        <v>42</v>
      </c>
      <c r="E32" s="73" t="s">
        <v>43</v>
      </c>
      <c r="F32" s="27">
        <v>1050000</v>
      </c>
      <c r="G32" s="128"/>
      <c r="H32" s="128"/>
      <c r="I32" s="128"/>
      <c r="J32" s="128">
        <v>100000</v>
      </c>
      <c r="K32" s="128">
        <v>950000</v>
      </c>
      <c r="L32" s="128"/>
      <c r="M32" s="128"/>
      <c r="N32" s="124" t="s">
        <v>12</v>
      </c>
    </row>
    <row r="33" spans="2:14" ht="12">
      <c r="B33" s="24"/>
      <c r="C33" s="30"/>
      <c r="D33" s="23" t="s">
        <v>44</v>
      </c>
      <c r="E33" s="73" t="s">
        <v>45</v>
      </c>
      <c r="F33" s="27">
        <v>721000</v>
      </c>
      <c r="G33" s="128"/>
      <c r="H33" s="128"/>
      <c r="I33" s="128"/>
      <c r="J33" s="128"/>
      <c r="K33" s="128">
        <v>50000</v>
      </c>
      <c r="L33" s="128">
        <f>F33-K33</f>
        <v>671000</v>
      </c>
      <c r="M33" s="128"/>
      <c r="N33" s="124"/>
    </row>
    <row r="34" spans="2:14" ht="12">
      <c r="B34" s="24"/>
      <c r="C34" s="30"/>
      <c r="D34" s="23" t="s">
        <v>46</v>
      </c>
      <c r="E34" s="73" t="s">
        <v>48</v>
      </c>
      <c r="F34" s="27">
        <v>560000</v>
      </c>
      <c r="G34" s="128"/>
      <c r="H34" s="128"/>
      <c r="I34" s="128"/>
      <c r="J34" s="128"/>
      <c r="K34" s="128"/>
      <c r="L34" s="128">
        <v>50000</v>
      </c>
      <c r="M34" s="128">
        <v>510000</v>
      </c>
      <c r="N34" s="124"/>
    </row>
    <row r="35" spans="2:14" ht="12">
      <c r="B35" s="24"/>
      <c r="C35" s="30"/>
      <c r="D35" s="23" t="s">
        <v>47</v>
      </c>
      <c r="E35" s="73" t="s">
        <v>50</v>
      </c>
      <c r="F35" s="27">
        <v>1885520</v>
      </c>
      <c r="G35" s="128"/>
      <c r="H35" s="128"/>
      <c r="I35" s="128">
        <v>500000</v>
      </c>
      <c r="J35" s="128">
        <v>1385520</v>
      </c>
      <c r="K35" s="128"/>
      <c r="L35" s="128"/>
      <c r="M35" s="128"/>
      <c r="N35" s="124"/>
    </row>
    <row r="36" spans="2:14" ht="12">
      <c r="B36" s="24"/>
      <c r="C36" s="30"/>
      <c r="D36" s="23" t="s">
        <v>49</v>
      </c>
      <c r="E36" s="73" t="s">
        <v>52</v>
      </c>
      <c r="F36" s="27">
        <v>1228780</v>
      </c>
      <c r="G36" s="128"/>
      <c r="H36" s="128"/>
      <c r="I36" s="128"/>
      <c r="J36" s="128">
        <v>80000</v>
      </c>
      <c r="K36" s="128">
        <f>F36-J36</f>
        <v>1148780</v>
      </c>
      <c r="L36" s="128"/>
      <c r="M36" s="128"/>
      <c r="N36" s="124"/>
    </row>
    <row r="37" spans="2:14" ht="22.5">
      <c r="B37" s="24"/>
      <c r="C37" s="30"/>
      <c r="D37" s="23" t="s">
        <v>51</v>
      </c>
      <c r="E37" s="73" t="s">
        <v>54</v>
      </c>
      <c r="F37" s="27">
        <v>195000</v>
      </c>
      <c r="G37" s="128">
        <v>195000</v>
      </c>
      <c r="H37" s="128"/>
      <c r="I37" s="128"/>
      <c r="J37" s="128"/>
      <c r="K37" s="128"/>
      <c r="L37" s="128"/>
      <c r="M37" s="128"/>
      <c r="N37" s="124"/>
    </row>
    <row r="38" spans="2:14" ht="12">
      <c r="B38" s="24"/>
      <c r="C38" s="30"/>
      <c r="D38" s="23" t="s">
        <v>53</v>
      </c>
      <c r="E38" s="73" t="s">
        <v>56</v>
      </c>
      <c r="F38" s="27">
        <v>360000</v>
      </c>
      <c r="G38" s="128">
        <v>360000</v>
      </c>
      <c r="H38" s="128"/>
      <c r="I38" s="128"/>
      <c r="J38" s="128"/>
      <c r="K38" s="128"/>
      <c r="L38" s="128"/>
      <c r="M38" s="128"/>
      <c r="N38" s="124"/>
    </row>
    <row r="39" spans="1:14" ht="12">
      <c r="A39" s="103">
        <v>1</v>
      </c>
      <c r="B39" s="24"/>
      <c r="C39" s="30"/>
      <c r="D39" s="23" t="s">
        <v>55</v>
      </c>
      <c r="E39" s="73" t="s">
        <v>58</v>
      </c>
      <c r="F39" s="27">
        <v>3000000</v>
      </c>
      <c r="G39" s="128">
        <v>50000</v>
      </c>
      <c r="H39" s="128">
        <v>1500000</v>
      </c>
      <c r="I39" s="128">
        <v>1450000</v>
      </c>
      <c r="J39" s="128"/>
      <c r="K39" s="128"/>
      <c r="L39" s="128"/>
      <c r="M39" s="128"/>
      <c r="N39" s="124"/>
    </row>
    <row r="40" spans="1:14" ht="12">
      <c r="A40" s="103">
        <v>1</v>
      </c>
      <c r="B40" s="24"/>
      <c r="C40" s="30"/>
      <c r="D40" s="23" t="s">
        <v>57</v>
      </c>
      <c r="E40" s="73" t="s">
        <v>60</v>
      </c>
      <c r="F40" s="27">
        <v>15240200</v>
      </c>
      <c r="G40" s="128">
        <v>240200</v>
      </c>
      <c r="H40" s="128">
        <v>500000</v>
      </c>
      <c r="I40" s="128">
        <v>5000000</v>
      </c>
      <c r="J40" s="128">
        <v>9500000</v>
      </c>
      <c r="K40" s="128"/>
      <c r="L40" s="128"/>
      <c r="M40" s="128"/>
      <c r="N40" s="124" t="s">
        <v>27</v>
      </c>
    </row>
    <row r="41" spans="1:14" ht="12">
      <c r="A41" s="103">
        <v>1</v>
      </c>
      <c r="B41" s="24"/>
      <c r="C41" s="127"/>
      <c r="D41" s="23" t="s">
        <v>59</v>
      </c>
      <c r="E41" s="74" t="s">
        <v>62</v>
      </c>
      <c r="F41" s="27">
        <v>1491432</v>
      </c>
      <c r="G41" s="128">
        <v>100000</v>
      </c>
      <c r="H41" s="128">
        <v>1370000</v>
      </c>
      <c r="I41" s="128"/>
      <c r="J41" s="128"/>
      <c r="K41" s="128"/>
      <c r="L41" s="128"/>
      <c r="M41" s="128"/>
      <c r="N41" s="124" t="s">
        <v>12</v>
      </c>
    </row>
    <row r="42" spans="1:14" ht="12">
      <c r="A42" s="103">
        <v>1</v>
      </c>
      <c r="B42" s="24"/>
      <c r="C42" s="127"/>
      <c r="D42" s="23" t="s">
        <v>61</v>
      </c>
      <c r="E42" s="74" t="s">
        <v>64</v>
      </c>
      <c r="F42" s="27">
        <v>755718</v>
      </c>
      <c r="G42" s="128">
        <v>62400</v>
      </c>
      <c r="H42" s="128">
        <v>677600</v>
      </c>
      <c r="I42" s="128"/>
      <c r="J42" s="128"/>
      <c r="K42" s="128"/>
      <c r="L42" s="128"/>
      <c r="M42" s="128"/>
      <c r="N42" s="124" t="s">
        <v>12</v>
      </c>
    </row>
    <row r="43" spans="1:14" ht="12">
      <c r="A43" s="103">
        <v>1</v>
      </c>
      <c r="B43" s="24"/>
      <c r="C43" s="127"/>
      <c r="D43" s="23" t="s">
        <v>63</v>
      </c>
      <c r="E43" s="75" t="s">
        <v>65</v>
      </c>
      <c r="F43" s="27">
        <v>2100000</v>
      </c>
      <c r="G43" s="128">
        <v>50000</v>
      </c>
      <c r="H43" s="128">
        <v>1000000</v>
      </c>
      <c r="I43" s="128">
        <v>1050000</v>
      </c>
      <c r="J43" s="128"/>
      <c r="K43" s="128"/>
      <c r="L43" s="128"/>
      <c r="M43" s="128"/>
      <c r="N43" s="124" t="s">
        <v>12</v>
      </c>
    </row>
    <row r="44" spans="1:14" ht="12">
      <c r="A44" s="103">
        <v>1</v>
      </c>
      <c r="B44" s="24"/>
      <c r="C44" s="127"/>
      <c r="D44" s="23" t="s">
        <v>66</v>
      </c>
      <c r="E44" s="76" t="s">
        <v>69</v>
      </c>
      <c r="F44" s="27">
        <v>1200000</v>
      </c>
      <c r="G44" s="128">
        <v>133400</v>
      </c>
      <c r="H44" s="128">
        <v>1066600</v>
      </c>
      <c r="I44" s="128"/>
      <c r="J44" s="128"/>
      <c r="K44" s="128"/>
      <c r="L44" s="128"/>
      <c r="M44" s="128"/>
      <c r="N44" s="124" t="s">
        <v>12</v>
      </c>
    </row>
    <row r="45" spans="2:14" ht="12.75" customHeight="1">
      <c r="B45" s="24"/>
      <c r="C45" s="127"/>
      <c r="D45" s="23" t="s">
        <v>68</v>
      </c>
      <c r="E45" s="75" t="s">
        <v>70</v>
      </c>
      <c r="F45" s="27">
        <v>700000</v>
      </c>
      <c r="G45" s="128"/>
      <c r="H45" s="128">
        <v>100000</v>
      </c>
      <c r="I45" s="128">
        <v>600000</v>
      </c>
      <c r="J45" s="128"/>
      <c r="K45" s="128"/>
      <c r="L45" s="128"/>
      <c r="M45" s="128"/>
      <c r="N45" s="124" t="s">
        <v>12</v>
      </c>
    </row>
    <row r="46" spans="2:14" ht="12">
      <c r="B46" s="24"/>
      <c r="C46" s="30"/>
      <c r="D46" s="23" t="s">
        <v>71</v>
      </c>
      <c r="E46" s="75" t="s">
        <v>73</v>
      </c>
      <c r="F46" s="27">
        <v>1400000</v>
      </c>
      <c r="G46" s="128"/>
      <c r="H46" s="128"/>
      <c r="I46" s="128"/>
      <c r="J46" s="128">
        <v>150000</v>
      </c>
      <c r="K46" s="128">
        <f>(F46-J46)*0.5</f>
        <v>625000</v>
      </c>
      <c r="L46" s="128">
        <f>F46-J46-K46</f>
        <v>625000</v>
      </c>
      <c r="M46" s="128"/>
      <c r="N46" s="124" t="s">
        <v>12</v>
      </c>
    </row>
    <row r="47" spans="2:14" ht="12">
      <c r="B47" s="24"/>
      <c r="C47" s="30"/>
      <c r="D47" s="23" t="s">
        <v>72</v>
      </c>
      <c r="E47" s="75" t="s">
        <v>75</v>
      </c>
      <c r="F47" s="27">
        <v>1050000</v>
      </c>
      <c r="G47" s="128"/>
      <c r="H47" s="128"/>
      <c r="I47" s="128">
        <v>150000</v>
      </c>
      <c r="J47" s="128">
        <f>F47-I47</f>
        <v>900000</v>
      </c>
      <c r="K47" s="128"/>
      <c r="L47" s="128"/>
      <c r="M47" s="128"/>
      <c r="N47" s="124" t="s">
        <v>12</v>
      </c>
    </row>
    <row r="48" spans="1:14" ht="24.75" customHeight="1">
      <c r="A48" s="103">
        <v>1</v>
      </c>
      <c r="B48" s="24"/>
      <c r="C48" s="127"/>
      <c r="D48" s="23" t="s">
        <v>74</v>
      </c>
      <c r="E48" s="74" t="s">
        <v>77</v>
      </c>
      <c r="F48" s="27">
        <v>3168340</v>
      </c>
      <c r="G48" s="128">
        <v>100000</v>
      </c>
      <c r="H48" s="128">
        <v>300000</v>
      </c>
      <c r="I48" s="128">
        <v>900000</v>
      </c>
      <c r="J48" s="128">
        <f>(F48-G48-H48-I48)*0.5-4170</f>
        <v>930000</v>
      </c>
      <c r="K48" s="128">
        <f>F48-G48-H48-I48-J48</f>
        <v>938340</v>
      </c>
      <c r="L48" s="128"/>
      <c r="M48" s="128"/>
      <c r="N48" s="124" t="s">
        <v>12</v>
      </c>
    </row>
    <row r="49" spans="2:14" ht="12">
      <c r="B49" s="24"/>
      <c r="C49" s="127"/>
      <c r="D49" s="23" t="s">
        <v>76</v>
      </c>
      <c r="E49" s="74" t="s">
        <v>79</v>
      </c>
      <c r="F49" s="27">
        <v>497000</v>
      </c>
      <c r="G49" s="128"/>
      <c r="H49" s="128">
        <v>100000</v>
      </c>
      <c r="I49" s="128">
        <f>F49-H49</f>
        <v>397000</v>
      </c>
      <c r="J49" s="128"/>
      <c r="K49" s="128"/>
      <c r="L49" s="128"/>
      <c r="M49" s="128"/>
      <c r="N49" s="124" t="s">
        <v>12</v>
      </c>
    </row>
    <row r="50" spans="2:14" ht="12">
      <c r="B50" s="24"/>
      <c r="C50" s="127"/>
      <c r="D50" s="23" t="s">
        <v>78</v>
      </c>
      <c r="E50" s="74" t="s">
        <v>81</v>
      </c>
      <c r="F50" s="27">
        <v>898800</v>
      </c>
      <c r="G50" s="128"/>
      <c r="H50" s="128">
        <v>150000</v>
      </c>
      <c r="I50" s="128">
        <f>F50-G50-H50</f>
        <v>748800</v>
      </c>
      <c r="J50" s="128"/>
      <c r="K50" s="128"/>
      <c r="L50" s="128"/>
      <c r="M50" s="128"/>
      <c r="N50" s="124" t="s">
        <v>12</v>
      </c>
    </row>
    <row r="51" spans="2:14" ht="22.5">
      <c r="B51" s="24"/>
      <c r="C51" s="127"/>
      <c r="D51" s="23" t="s">
        <v>80</v>
      </c>
      <c r="E51" s="74" t="s">
        <v>82</v>
      </c>
      <c r="F51" s="27">
        <v>560000</v>
      </c>
      <c r="G51" s="128"/>
      <c r="H51" s="128"/>
      <c r="I51" s="128">
        <v>560000</v>
      </c>
      <c r="J51" s="128"/>
      <c r="K51" s="128"/>
      <c r="L51" s="128"/>
      <c r="M51" s="128"/>
      <c r="N51" s="124" t="s">
        <v>12</v>
      </c>
    </row>
    <row r="52" spans="1:14" ht="33.75">
      <c r="A52" s="103">
        <v>1</v>
      </c>
      <c r="B52" s="24"/>
      <c r="C52" s="127"/>
      <c r="D52" s="23" t="s">
        <v>288</v>
      </c>
      <c r="E52" s="71" t="s">
        <v>85</v>
      </c>
      <c r="F52" s="27">
        <v>2082500</v>
      </c>
      <c r="G52" s="128">
        <v>1250000</v>
      </c>
      <c r="H52" s="128">
        <v>650000</v>
      </c>
      <c r="I52" s="128"/>
      <c r="J52" s="128"/>
      <c r="K52" s="128"/>
      <c r="L52" s="128"/>
      <c r="M52" s="128"/>
      <c r="N52" s="124"/>
    </row>
    <row r="53" spans="1:14" ht="12">
      <c r="A53" s="103">
        <v>1</v>
      </c>
      <c r="B53" s="24"/>
      <c r="C53" s="30"/>
      <c r="D53" s="23" t="s">
        <v>289</v>
      </c>
      <c r="E53" s="71" t="s">
        <v>87</v>
      </c>
      <c r="F53" s="27">
        <v>570796</v>
      </c>
      <c r="G53" s="128">
        <v>1098</v>
      </c>
      <c r="H53" s="128"/>
      <c r="I53" s="128"/>
      <c r="J53" s="128"/>
      <c r="K53" s="128"/>
      <c r="L53" s="128"/>
      <c r="M53" s="128"/>
      <c r="N53" s="124"/>
    </row>
    <row r="54" spans="1:14" ht="25.5" customHeight="1">
      <c r="A54" s="103">
        <v>1</v>
      </c>
      <c r="B54" s="24"/>
      <c r="C54" s="30"/>
      <c r="D54" s="23" t="s">
        <v>290</v>
      </c>
      <c r="E54" s="71" t="s">
        <v>88</v>
      </c>
      <c r="F54" s="27">
        <v>1316000</v>
      </c>
      <c r="G54" s="128"/>
      <c r="H54" s="128">
        <v>450000</v>
      </c>
      <c r="I54" s="128">
        <v>500000</v>
      </c>
      <c r="J54" s="128">
        <v>366000</v>
      </c>
      <c r="K54" s="128"/>
      <c r="L54" s="128"/>
      <c r="M54" s="128"/>
      <c r="N54" s="124"/>
    </row>
    <row r="55" spans="1:14" ht="45">
      <c r="A55" s="103">
        <v>1</v>
      </c>
      <c r="B55" s="24"/>
      <c r="C55" s="30"/>
      <c r="D55" s="23" t="s">
        <v>291</v>
      </c>
      <c r="E55" s="71" t="s">
        <v>89</v>
      </c>
      <c r="F55" s="27">
        <v>4400000</v>
      </c>
      <c r="G55" s="128">
        <v>500000</v>
      </c>
      <c r="H55" s="128">
        <v>1500000</v>
      </c>
      <c r="I55" s="128">
        <v>1000000</v>
      </c>
      <c r="J55" s="128">
        <v>1400000</v>
      </c>
      <c r="K55" s="128"/>
      <c r="L55" s="128"/>
      <c r="M55" s="128"/>
      <c r="N55" s="124"/>
    </row>
    <row r="56" spans="1:14" ht="12">
      <c r="A56" s="103">
        <v>1</v>
      </c>
      <c r="B56" s="24"/>
      <c r="C56" s="30"/>
      <c r="D56" s="23" t="s">
        <v>292</v>
      </c>
      <c r="E56" s="71" t="s">
        <v>90</v>
      </c>
      <c r="F56" s="27">
        <v>1281685</v>
      </c>
      <c r="G56" s="128">
        <v>1125000</v>
      </c>
      <c r="H56" s="128"/>
      <c r="I56" s="128"/>
      <c r="J56" s="128"/>
      <c r="K56" s="128"/>
      <c r="L56" s="128"/>
      <c r="M56" s="128"/>
      <c r="N56" s="124"/>
    </row>
    <row r="57" spans="2:14" ht="12">
      <c r="B57" s="24"/>
      <c r="C57" s="30"/>
      <c r="D57" s="23" t="s">
        <v>293</v>
      </c>
      <c r="E57" s="73" t="s">
        <v>91</v>
      </c>
      <c r="F57" s="27">
        <v>1110200</v>
      </c>
      <c r="G57" s="128"/>
      <c r="H57" s="128"/>
      <c r="I57" s="128"/>
      <c r="J57" s="128">
        <v>150000</v>
      </c>
      <c r="K57" s="128">
        <v>960200</v>
      </c>
      <c r="L57" s="128"/>
      <c r="M57" s="128"/>
      <c r="N57" s="124"/>
    </row>
    <row r="58" spans="1:14" ht="45">
      <c r="A58" s="103">
        <v>1</v>
      </c>
      <c r="B58" s="24"/>
      <c r="C58" s="30"/>
      <c r="D58" s="23" t="s">
        <v>294</v>
      </c>
      <c r="E58" s="77" t="s">
        <v>92</v>
      </c>
      <c r="F58" s="27">
        <v>5600000</v>
      </c>
      <c r="G58" s="128">
        <v>97739</v>
      </c>
      <c r="H58" s="128">
        <v>400000</v>
      </c>
      <c r="I58" s="128">
        <v>500000</v>
      </c>
      <c r="J58" s="128">
        <v>800000</v>
      </c>
      <c r="K58" s="128">
        <v>1000000</v>
      </c>
      <c r="L58" s="128">
        <f>F58-G58-H58-I58-J58-K58</f>
        <v>2802261</v>
      </c>
      <c r="M58" s="128"/>
      <c r="N58" s="124"/>
    </row>
    <row r="59" spans="2:14" ht="22.5">
      <c r="B59" s="24"/>
      <c r="C59" s="30"/>
      <c r="D59" s="23" t="s">
        <v>295</v>
      </c>
      <c r="E59" s="73" t="s">
        <v>93</v>
      </c>
      <c r="F59" s="27">
        <v>10500000</v>
      </c>
      <c r="G59" s="128"/>
      <c r="H59" s="128"/>
      <c r="I59" s="128"/>
      <c r="J59" s="128">
        <v>500000</v>
      </c>
      <c r="K59" s="128">
        <v>3000000</v>
      </c>
      <c r="L59" s="128">
        <v>3000000</v>
      </c>
      <c r="M59" s="128">
        <v>4000000</v>
      </c>
      <c r="N59" s="124" t="s">
        <v>27</v>
      </c>
    </row>
    <row r="60" spans="2:14" ht="13.5" customHeight="1">
      <c r="B60" s="24"/>
      <c r="C60" s="30"/>
      <c r="D60" s="23" t="s">
        <v>296</v>
      </c>
      <c r="E60" s="78" t="s">
        <v>94</v>
      </c>
      <c r="F60" s="27">
        <v>560000</v>
      </c>
      <c r="G60" s="128"/>
      <c r="H60" s="128"/>
      <c r="I60" s="128"/>
      <c r="J60" s="128"/>
      <c r="K60" s="128"/>
      <c r="L60" s="128">
        <v>560000</v>
      </c>
      <c r="M60" s="128"/>
      <c r="N60" s="124"/>
    </row>
    <row r="61" spans="1:14" ht="22.5">
      <c r="A61" s="103">
        <v>1</v>
      </c>
      <c r="B61" s="28"/>
      <c r="C61" s="29"/>
      <c r="D61" s="23" t="s">
        <v>297</v>
      </c>
      <c r="E61" s="73" t="s">
        <v>95</v>
      </c>
      <c r="F61" s="27">
        <v>1400000</v>
      </c>
      <c r="G61" s="128">
        <v>75000</v>
      </c>
      <c r="H61" s="128">
        <v>325000</v>
      </c>
      <c r="I61" s="128">
        <v>1000000</v>
      </c>
      <c r="J61" s="128"/>
      <c r="K61" s="128"/>
      <c r="L61" s="128"/>
      <c r="M61" s="128"/>
      <c r="N61" s="124"/>
    </row>
    <row r="62" spans="2:14" ht="12">
      <c r="B62" s="28"/>
      <c r="C62" s="29"/>
      <c r="D62" s="23" t="s">
        <v>298</v>
      </c>
      <c r="E62" s="73" t="s">
        <v>96</v>
      </c>
      <c r="F62" s="27">
        <v>3668000</v>
      </c>
      <c r="G62" s="128"/>
      <c r="H62" s="128"/>
      <c r="I62" s="128"/>
      <c r="J62" s="128">
        <v>200000</v>
      </c>
      <c r="K62" s="128">
        <v>1200000</v>
      </c>
      <c r="L62" s="128">
        <v>1200000</v>
      </c>
      <c r="M62" s="128">
        <v>1068000</v>
      </c>
      <c r="N62" s="124"/>
    </row>
    <row r="63" spans="2:14" ht="12">
      <c r="B63" s="28"/>
      <c r="C63" s="29"/>
      <c r="D63" s="23" t="s">
        <v>299</v>
      </c>
      <c r="E63" s="73" t="s">
        <v>97</v>
      </c>
      <c r="F63" s="27">
        <v>1050000</v>
      </c>
      <c r="G63" s="128"/>
      <c r="H63" s="128"/>
      <c r="I63" s="128"/>
      <c r="J63" s="128">
        <v>50000</v>
      </c>
      <c r="K63" s="128">
        <v>1000000</v>
      </c>
      <c r="L63" s="128"/>
      <c r="M63" s="128"/>
      <c r="N63" s="124"/>
    </row>
    <row r="64" spans="2:14" ht="15" customHeight="1">
      <c r="B64" s="28"/>
      <c r="C64" s="29"/>
      <c r="D64" s="23" t="s">
        <v>300</v>
      </c>
      <c r="E64" s="79" t="s">
        <v>98</v>
      </c>
      <c r="F64" s="27">
        <v>868200</v>
      </c>
      <c r="G64" s="128"/>
      <c r="H64" s="128"/>
      <c r="I64" s="128">
        <v>327800</v>
      </c>
      <c r="J64" s="128">
        <v>540400</v>
      </c>
      <c r="K64" s="128"/>
      <c r="L64" s="128"/>
      <c r="M64" s="128"/>
      <c r="N64" s="124"/>
    </row>
    <row r="65" spans="2:14" ht="12">
      <c r="B65" s="24"/>
      <c r="C65" s="35"/>
      <c r="D65" s="23" t="s">
        <v>301</v>
      </c>
      <c r="E65" s="71" t="s">
        <v>99</v>
      </c>
      <c r="F65" s="27">
        <v>700000</v>
      </c>
      <c r="G65" s="128"/>
      <c r="H65" s="128"/>
      <c r="I65" s="128"/>
      <c r="J65" s="128"/>
      <c r="K65" s="128">
        <v>700000</v>
      </c>
      <c r="L65" s="128"/>
      <c r="M65" s="128"/>
      <c r="N65" s="124"/>
    </row>
    <row r="66" spans="1:14" s="36" customFormat="1" ht="22.5">
      <c r="A66" s="103">
        <v>1</v>
      </c>
      <c r="B66" s="37"/>
      <c r="C66" s="37"/>
      <c r="D66" s="23" t="s">
        <v>302</v>
      </c>
      <c r="E66" s="71" t="s">
        <v>100</v>
      </c>
      <c r="F66" s="27">
        <v>45000000</v>
      </c>
      <c r="G66" s="128">
        <v>450000</v>
      </c>
      <c r="H66" s="128">
        <v>14850000</v>
      </c>
      <c r="I66" s="128">
        <v>14850000</v>
      </c>
      <c r="J66" s="128">
        <v>14850000</v>
      </c>
      <c r="K66" s="128"/>
      <c r="L66" s="129"/>
      <c r="M66" s="129"/>
      <c r="N66" s="124" t="s">
        <v>12</v>
      </c>
    </row>
    <row r="67" spans="1:14" s="36" customFormat="1" ht="22.5">
      <c r="A67" s="103">
        <v>1</v>
      </c>
      <c r="B67" s="37"/>
      <c r="C67" s="37"/>
      <c r="D67" s="23" t="s">
        <v>303</v>
      </c>
      <c r="E67" s="71" t="s">
        <v>101</v>
      </c>
      <c r="F67" s="27">
        <v>55000000</v>
      </c>
      <c r="G67" s="128">
        <v>550000</v>
      </c>
      <c r="H67" s="128">
        <v>18150000</v>
      </c>
      <c r="I67" s="128">
        <v>18150000</v>
      </c>
      <c r="J67" s="128">
        <v>18150000</v>
      </c>
      <c r="K67" s="128"/>
      <c r="L67" s="129"/>
      <c r="M67" s="129"/>
      <c r="N67" s="124" t="s">
        <v>12</v>
      </c>
    </row>
    <row r="68" spans="1:14" s="38" customFormat="1" ht="22.5">
      <c r="A68" s="103">
        <v>1</v>
      </c>
      <c r="B68" s="37"/>
      <c r="C68" s="37"/>
      <c r="D68" s="23" t="s">
        <v>304</v>
      </c>
      <c r="E68" s="71" t="s">
        <v>102</v>
      </c>
      <c r="F68" s="27">
        <v>72000000</v>
      </c>
      <c r="G68" s="130"/>
      <c r="H68" s="131">
        <v>1000000</v>
      </c>
      <c r="I68" s="131">
        <v>2000000</v>
      </c>
      <c r="J68" s="131">
        <v>10000000</v>
      </c>
      <c r="K68" s="131">
        <v>15000000</v>
      </c>
      <c r="L68" s="131">
        <v>23000000</v>
      </c>
      <c r="M68" s="131">
        <v>21000000</v>
      </c>
      <c r="N68" s="124" t="s">
        <v>12</v>
      </c>
    </row>
    <row r="69" spans="1:14" s="36" customFormat="1" ht="12">
      <c r="A69" s="103"/>
      <c r="B69" s="37"/>
      <c r="C69" s="37"/>
      <c r="D69" s="23" t="s">
        <v>305</v>
      </c>
      <c r="E69" s="71" t="s">
        <v>103</v>
      </c>
      <c r="F69" s="27">
        <v>1260000</v>
      </c>
      <c r="G69" s="129"/>
      <c r="H69" s="129"/>
      <c r="I69" s="128">
        <v>1260000</v>
      </c>
      <c r="J69" s="129"/>
      <c r="K69" s="129"/>
      <c r="L69" s="129"/>
      <c r="M69" s="129"/>
      <c r="N69" s="124"/>
    </row>
    <row r="70" spans="1:14" s="36" customFormat="1" ht="22.5">
      <c r="A70" s="103">
        <v>1</v>
      </c>
      <c r="B70" s="37"/>
      <c r="C70" s="37"/>
      <c r="D70" s="23" t="s">
        <v>306</v>
      </c>
      <c r="E70" s="72" t="s">
        <v>104</v>
      </c>
      <c r="F70" s="27">
        <v>2510000</v>
      </c>
      <c r="G70" s="128">
        <v>985000</v>
      </c>
      <c r="H70" s="129"/>
      <c r="I70" s="129"/>
      <c r="J70" s="129"/>
      <c r="K70" s="129"/>
      <c r="L70" s="129"/>
      <c r="M70" s="129"/>
      <c r="N70" s="124" t="s">
        <v>12</v>
      </c>
    </row>
    <row r="71" spans="1:14" ht="22.5">
      <c r="A71" s="103">
        <v>1</v>
      </c>
      <c r="B71" s="24"/>
      <c r="C71" s="127"/>
      <c r="D71" s="23" t="s">
        <v>307</v>
      </c>
      <c r="E71" s="72" t="s">
        <v>105</v>
      </c>
      <c r="F71" s="27">
        <v>10000000</v>
      </c>
      <c r="G71" s="128">
        <v>50000</v>
      </c>
      <c r="H71" s="128">
        <v>2950000</v>
      </c>
      <c r="I71" s="128">
        <v>3000000</v>
      </c>
      <c r="J71" s="128">
        <v>4000000</v>
      </c>
      <c r="K71" s="128"/>
      <c r="L71" s="128"/>
      <c r="M71" s="128"/>
      <c r="N71" s="124" t="s">
        <v>12</v>
      </c>
    </row>
    <row r="72" spans="1:14" ht="22.5" customHeight="1">
      <c r="A72" s="103">
        <v>1</v>
      </c>
      <c r="B72" s="24"/>
      <c r="C72" s="132"/>
      <c r="D72" s="23" t="s">
        <v>308</v>
      </c>
      <c r="E72" s="78" t="s">
        <v>108</v>
      </c>
      <c r="F72" s="27">
        <v>7087268</v>
      </c>
      <c r="G72" s="128">
        <v>6067000</v>
      </c>
      <c r="H72" s="128">
        <v>933000</v>
      </c>
      <c r="I72" s="128"/>
      <c r="J72" s="128"/>
      <c r="K72" s="128"/>
      <c r="L72" s="128"/>
      <c r="M72" s="128"/>
      <c r="N72" s="124" t="s">
        <v>12</v>
      </c>
    </row>
    <row r="73" spans="1:14" s="36" customFormat="1" ht="22.5" customHeight="1">
      <c r="A73" s="103"/>
      <c r="B73" s="37"/>
      <c r="C73" s="133"/>
      <c r="D73" s="23" t="s">
        <v>309</v>
      </c>
      <c r="E73" s="78" t="s">
        <v>110</v>
      </c>
      <c r="F73" s="27">
        <v>20000000</v>
      </c>
      <c r="G73" s="129"/>
      <c r="H73" s="129"/>
      <c r="I73" s="128"/>
      <c r="J73" s="128">
        <v>1000000</v>
      </c>
      <c r="K73" s="128">
        <v>9000000</v>
      </c>
      <c r="L73" s="134">
        <v>10000000</v>
      </c>
      <c r="M73" s="129"/>
      <c r="N73" s="124" t="s">
        <v>12</v>
      </c>
    </row>
    <row r="74" spans="2:14" ht="12.75" customHeight="1">
      <c r="B74" s="24"/>
      <c r="C74" s="24"/>
      <c r="D74" s="23" t="s">
        <v>310</v>
      </c>
      <c r="E74" s="80" t="s">
        <v>112</v>
      </c>
      <c r="F74" s="27">
        <v>3500000</v>
      </c>
      <c r="G74" s="128"/>
      <c r="H74" s="128"/>
      <c r="I74" s="128"/>
      <c r="J74" s="128">
        <v>500000</v>
      </c>
      <c r="K74" s="128">
        <v>1500000</v>
      </c>
      <c r="L74" s="128">
        <v>1500000</v>
      </c>
      <c r="M74" s="128"/>
      <c r="N74" s="124" t="s">
        <v>12</v>
      </c>
    </row>
    <row r="75" spans="2:14" ht="22.5">
      <c r="B75" s="28"/>
      <c r="C75" s="28"/>
      <c r="D75" s="23" t="s">
        <v>311</v>
      </c>
      <c r="E75" s="81" t="s">
        <v>113</v>
      </c>
      <c r="F75" s="27">
        <v>4200000</v>
      </c>
      <c r="G75" s="128"/>
      <c r="H75" s="128"/>
      <c r="I75" s="128">
        <v>150000</v>
      </c>
      <c r="J75" s="128">
        <v>1500000</v>
      </c>
      <c r="K75" s="128">
        <v>1200000</v>
      </c>
      <c r="L75" s="128"/>
      <c r="M75" s="128"/>
      <c r="N75" s="124" t="s">
        <v>12</v>
      </c>
    </row>
    <row r="76" spans="1:14" ht="14.25" customHeight="1">
      <c r="A76" s="103">
        <v>1</v>
      </c>
      <c r="B76" s="28"/>
      <c r="C76" s="28"/>
      <c r="D76" s="23" t="s">
        <v>312</v>
      </c>
      <c r="E76" s="81" t="s">
        <v>114</v>
      </c>
      <c r="F76" s="27">
        <v>1000000</v>
      </c>
      <c r="G76" s="128">
        <v>500000</v>
      </c>
      <c r="H76" s="128">
        <v>500000</v>
      </c>
      <c r="I76" s="128"/>
      <c r="J76" s="128"/>
      <c r="K76" s="128"/>
      <c r="L76" s="128"/>
      <c r="M76" s="128"/>
      <c r="N76" s="124"/>
    </row>
    <row r="77" spans="1:14" ht="26.25" customHeight="1">
      <c r="A77" s="103">
        <v>1</v>
      </c>
      <c r="B77" s="28"/>
      <c r="C77" s="106" t="s">
        <v>83</v>
      </c>
      <c r="D77" s="23"/>
      <c r="E77" s="51" t="s">
        <v>268</v>
      </c>
      <c r="F77" s="27"/>
      <c r="G77" s="128"/>
      <c r="H77" s="128"/>
      <c r="I77" s="128"/>
      <c r="J77" s="128"/>
      <c r="K77" s="128"/>
      <c r="L77" s="128"/>
      <c r="M77" s="128"/>
      <c r="N77" s="124"/>
    </row>
    <row r="78" spans="1:14" ht="14.25" customHeight="1">
      <c r="A78" s="103">
        <v>1</v>
      </c>
      <c r="B78" s="28"/>
      <c r="C78" s="28"/>
      <c r="D78" s="23" t="s">
        <v>84</v>
      </c>
      <c r="E78" s="32" t="s">
        <v>67</v>
      </c>
      <c r="F78" s="27">
        <v>5600000</v>
      </c>
      <c r="G78" s="128">
        <v>350000</v>
      </c>
      <c r="H78" s="128">
        <v>1500000</v>
      </c>
      <c r="I78" s="128">
        <v>1650000</v>
      </c>
      <c r="J78" s="128">
        <f>F78-G78-H78-I78</f>
        <v>2100000</v>
      </c>
      <c r="K78" s="128"/>
      <c r="L78" s="128"/>
      <c r="M78" s="128"/>
      <c r="N78" s="124" t="s">
        <v>12</v>
      </c>
    </row>
    <row r="79" spans="2:14" ht="24.75" customHeight="1">
      <c r="B79" s="28"/>
      <c r="C79" s="28"/>
      <c r="D79" s="23" t="s">
        <v>86</v>
      </c>
      <c r="E79" s="32" t="s">
        <v>365</v>
      </c>
      <c r="F79" s="27">
        <v>8750000</v>
      </c>
      <c r="G79" s="128"/>
      <c r="H79" s="128"/>
      <c r="I79" s="128"/>
      <c r="J79" s="128">
        <f>F79*0.25</f>
        <v>2187500</v>
      </c>
      <c r="K79" s="128">
        <f>F79*0.25</f>
        <v>2187500</v>
      </c>
      <c r="L79" s="128">
        <f>F79*0.25</f>
        <v>2187500</v>
      </c>
      <c r="M79" s="128">
        <f>F79*0.25</f>
        <v>2187500</v>
      </c>
      <c r="N79" s="124" t="s">
        <v>12</v>
      </c>
    </row>
    <row r="80" spans="1:14" ht="15" customHeight="1">
      <c r="A80" s="103">
        <v>1</v>
      </c>
      <c r="B80" s="24"/>
      <c r="C80" s="16" t="s">
        <v>106</v>
      </c>
      <c r="D80" s="39"/>
      <c r="E80" s="82" t="s">
        <v>266</v>
      </c>
      <c r="F80" s="27"/>
      <c r="G80" s="128"/>
      <c r="H80" s="128"/>
      <c r="I80" s="128"/>
      <c r="J80" s="128"/>
      <c r="K80" s="128"/>
      <c r="L80" s="128"/>
      <c r="M80" s="128"/>
      <c r="N80" s="124"/>
    </row>
    <row r="81" spans="1:14" ht="12">
      <c r="A81" s="103">
        <v>1</v>
      </c>
      <c r="B81" s="24"/>
      <c r="C81" s="24"/>
      <c r="D81" s="34" t="s">
        <v>107</v>
      </c>
      <c r="E81" s="42" t="s">
        <v>115</v>
      </c>
      <c r="F81" s="27">
        <v>1545000</v>
      </c>
      <c r="G81" s="128">
        <v>500000</v>
      </c>
      <c r="H81" s="128">
        <v>1000000</v>
      </c>
      <c r="I81" s="128"/>
      <c r="J81" s="128"/>
      <c r="K81" s="128"/>
      <c r="L81" s="128"/>
      <c r="M81" s="128"/>
      <c r="N81" s="124" t="s">
        <v>12</v>
      </c>
    </row>
    <row r="82" spans="2:14" ht="22.5">
      <c r="B82" s="28"/>
      <c r="C82" s="28"/>
      <c r="D82" s="34" t="s">
        <v>109</v>
      </c>
      <c r="E82" s="43" t="s">
        <v>116</v>
      </c>
      <c r="F82" s="27">
        <v>1680000</v>
      </c>
      <c r="G82" s="128"/>
      <c r="H82" s="128"/>
      <c r="I82" s="128"/>
      <c r="J82" s="128">
        <v>680000</v>
      </c>
      <c r="K82" s="128">
        <v>1000000</v>
      </c>
      <c r="L82" s="128"/>
      <c r="M82" s="128"/>
      <c r="N82" s="124" t="s">
        <v>12</v>
      </c>
    </row>
    <row r="83" spans="2:14" ht="22.5">
      <c r="B83" s="28"/>
      <c r="C83" s="28"/>
      <c r="D83" s="34" t="s">
        <v>316</v>
      </c>
      <c r="E83" s="43" t="s">
        <v>117</v>
      </c>
      <c r="F83" s="27">
        <v>3500000</v>
      </c>
      <c r="G83" s="128"/>
      <c r="H83" s="128"/>
      <c r="I83" s="128"/>
      <c r="J83" s="128"/>
      <c r="K83" s="128">
        <v>500000</v>
      </c>
      <c r="L83" s="128">
        <v>1500000</v>
      </c>
      <c r="M83" s="128">
        <v>1500000</v>
      </c>
      <c r="N83" s="124" t="s">
        <v>12</v>
      </c>
    </row>
    <row r="84" spans="1:14" ht="22.5">
      <c r="A84" s="103">
        <v>1</v>
      </c>
      <c r="B84" s="28"/>
      <c r="C84" s="28"/>
      <c r="D84" s="34" t="s">
        <v>317</v>
      </c>
      <c r="E84" s="43" t="s">
        <v>118</v>
      </c>
      <c r="F84" s="27">
        <v>1800000</v>
      </c>
      <c r="G84" s="128">
        <v>100000</v>
      </c>
      <c r="H84" s="128">
        <v>400000</v>
      </c>
      <c r="I84" s="128">
        <v>1000000</v>
      </c>
      <c r="J84" s="128">
        <v>300000</v>
      </c>
      <c r="K84" s="128"/>
      <c r="L84" s="128"/>
      <c r="M84" s="128"/>
      <c r="N84" s="124" t="s">
        <v>12</v>
      </c>
    </row>
    <row r="85" spans="2:14" ht="22.5">
      <c r="B85" s="28"/>
      <c r="C85" s="28"/>
      <c r="D85" s="34" t="s">
        <v>318</v>
      </c>
      <c r="E85" s="44" t="s">
        <v>119</v>
      </c>
      <c r="F85" s="27">
        <v>5600000</v>
      </c>
      <c r="G85" s="128"/>
      <c r="H85" s="128"/>
      <c r="I85" s="128"/>
      <c r="J85" s="128"/>
      <c r="K85" s="128">
        <v>1000000</v>
      </c>
      <c r="L85" s="128">
        <v>2500000</v>
      </c>
      <c r="M85" s="128">
        <v>2600000</v>
      </c>
      <c r="N85" s="124" t="s">
        <v>12</v>
      </c>
    </row>
    <row r="86" spans="1:14" ht="22.5">
      <c r="A86" s="103">
        <v>1</v>
      </c>
      <c r="B86" s="28"/>
      <c r="C86" s="45" t="s">
        <v>111</v>
      </c>
      <c r="D86" s="39"/>
      <c r="E86" s="46" t="s">
        <v>267</v>
      </c>
      <c r="F86" s="27"/>
      <c r="G86" s="128"/>
      <c r="H86" s="128"/>
      <c r="I86" s="128"/>
      <c r="J86" s="128"/>
      <c r="K86" s="128"/>
      <c r="L86" s="128"/>
      <c r="M86" s="128"/>
      <c r="N86" s="124"/>
    </row>
    <row r="87" spans="1:14" ht="24" customHeight="1">
      <c r="A87" s="103">
        <v>1</v>
      </c>
      <c r="B87" s="24"/>
      <c r="C87" s="47"/>
      <c r="D87" s="39" t="s">
        <v>282</v>
      </c>
      <c r="E87" s="48" t="str">
        <f>'[1]ocena'!F88</f>
        <v>Poprawa infrastruktury transportu publicznego w Kołobrzegu-budowa zajezdni autobusowej</v>
      </c>
      <c r="F87" s="27">
        <v>15000000</v>
      </c>
      <c r="G87" s="128">
        <v>170000</v>
      </c>
      <c r="H87" s="128">
        <v>6000000</v>
      </c>
      <c r="I87" s="128">
        <v>2830000</v>
      </c>
      <c r="J87" s="128">
        <v>2000000</v>
      </c>
      <c r="K87" s="128">
        <v>2000000</v>
      </c>
      <c r="L87" s="128">
        <v>2000000</v>
      </c>
      <c r="M87" s="128"/>
      <c r="N87" s="124" t="s">
        <v>12</v>
      </c>
    </row>
    <row r="88" spans="1:14" ht="13.5" customHeight="1" thickBot="1">
      <c r="A88" s="103">
        <v>1</v>
      </c>
      <c r="B88" s="16">
        <v>2</v>
      </c>
      <c r="C88" s="49"/>
      <c r="D88" s="40"/>
      <c r="E88" s="18" t="s">
        <v>120</v>
      </c>
      <c r="F88" s="27"/>
      <c r="G88" s="128"/>
      <c r="H88" s="128"/>
      <c r="I88" s="128"/>
      <c r="J88" s="128"/>
      <c r="K88" s="128"/>
      <c r="L88" s="128"/>
      <c r="M88" s="128"/>
      <c r="N88" s="124"/>
    </row>
    <row r="89" spans="1:14" ht="13.5" customHeight="1">
      <c r="A89" s="103">
        <v>1</v>
      </c>
      <c r="B89" s="40"/>
      <c r="C89" s="107" t="s">
        <v>121</v>
      </c>
      <c r="D89" s="40"/>
      <c r="E89" s="109" t="s">
        <v>265</v>
      </c>
      <c r="F89" s="27"/>
      <c r="G89" s="128"/>
      <c r="H89" s="128"/>
      <c r="I89" s="128"/>
      <c r="J89" s="128"/>
      <c r="K89" s="128"/>
      <c r="L89" s="128"/>
      <c r="M89" s="128"/>
      <c r="N89" s="124"/>
    </row>
    <row r="90" spans="1:14" ht="21" customHeight="1">
      <c r="A90" s="103">
        <v>1</v>
      </c>
      <c r="B90" s="30"/>
      <c r="C90" s="50"/>
      <c r="D90" s="34" t="s">
        <v>319</v>
      </c>
      <c r="E90" s="71" t="s">
        <v>122</v>
      </c>
      <c r="F90" s="27">
        <v>964787</v>
      </c>
      <c r="G90" s="128">
        <v>250000</v>
      </c>
      <c r="H90" s="128"/>
      <c r="I90" s="128"/>
      <c r="J90" s="128"/>
      <c r="K90" s="128"/>
      <c r="L90" s="128"/>
      <c r="M90" s="128"/>
      <c r="N90" s="124"/>
    </row>
    <row r="91" spans="2:14" ht="22.5">
      <c r="B91" s="30"/>
      <c r="C91" s="17" t="s">
        <v>313</v>
      </c>
      <c r="D91" s="41"/>
      <c r="E91" s="51" t="s">
        <v>268</v>
      </c>
      <c r="F91" s="27"/>
      <c r="G91" s="128"/>
      <c r="H91" s="128"/>
      <c r="I91" s="128"/>
      <c r="J91" s="128"/>
      <c r="K91" s="128"/>
      <c r="L91" s="128"/>
      <c r="M91" s="128"/>
      <c r="N91" s="124"/>
    </row>
    <row r="92" spans="2:14" ht="13.5" customHeight="1">
      <c r="B92" s="30"/>
      <c r="C92" s="52"/>
      <c r="D92" s="34" t="s">
        <v>314</v>
      </c>
      <c r="E92" s="31" t="s">
        <v>123</v>
      </c>
      <c r="F92" s="27">
        <v>4000000</v>
      </c>
      <c r="G92" s="128"/>
      <c r="H92" s="128">
        <v>500000</v>
      </c>
      <c r="I92" s="128">
        <v>1500000</v>
      </c>
      <c r="J92" s="128">
        <v>2000000</v>
      </c>
      <c r="K92" s="128"/>
      <c r="L92" s="128"/>
      <c r="M92" s="128"/>
      <c r="N92" s="124" t="s">
        <v>12</v>
      </c>
    </row>
    <row r="93" spans="2:14" ht="13.5" customHeight="1">
      <c r="B93" s="30"/>
      <c r="C93" s="52"/>
      <c r="D93" s="34" t="s">
        <v>315</v>
      </c>
      <c r="E93" s="31" t="s">
        <v>124</v>
      </c>
      <c r="F93" s="27">
        <v>1000000</v>
      </c>
      <c r="G93" s="128"/>
      <c r="H93" s="128">
        <v>200000</v>
      </c>
      <c r="I93" s="128">
        <v>800000</v>
      </c>
      <c r="J93" s="128"/>
      <c r="K93" s="128"/>
      <c r="L93" s="128"/>
      <c r="M93" s="128"/>
      <c r="N93" s="124" t="s">
        <v>12</v>
      </c>
    </row>
    <row r="94" spans="2:14" ht="15" customHeight="1" thickBot="1">
      <c r="B94" s="16">
        <v>3</v>
      </c>
      <c r="C94" s="39"/>
      <c r="D94" s="25"/>
      <c r="E94" s="18" t="s">
        <v>125</v>
      </c>
      <c r="F94" s="27"/>
      <c r="G94" s="128"/>
      <c r="H94" s="128"/>
      <c r="I94" s="128"/>
      <c r="J94" s="128"/>
      <c r="K94" s="128"/>
      <c r="L94" s="128"/>
      <c r="M94" s="128"/>
      <c r="N94" s="124"/>
    </row>
    <row r="95" spans="2:14" ht="26.25" customHeight="1">
      <c r="B95" s="30"/>
      <c r="C95" s="17" t="s">
        <v>126</v>
      </c>
      <c r="D95" s="25"/>
      <c r="E95" s="108" t="s">
        <v>269</v>
      </c>
      <c r="F95" s="27"/>
      <c r="G95" s="128"/>
      <c r="H95" s="128"/>
      <c r="I95" s="128"/>
      <c r="J95" s="128"/>
      <c r="K95" s="128"/>
      <c r="L95" s="128"/>
      <c r="M95" s="128"/>
      <c r="N95" s="124"/>
    </row>
    <row r="96" spans="2:14" ht="22.5">
      <c r="B96" s="30"/>
      <c r="C96" s="135"/>
      <c r="D96" s="25" t="s">
        <v>127</v>
      </c>
      <c r="E96" s="83" t="s">
        <v>128</v>
      </c>
      <c r="F96" s="27">
        <v>2730000</v>
      </c>
      <c r="G96" s="128"/>
      <c r="H96" s="128">
        <v>730000</v>
      </c>
      <c r="I96" s="128">
        <v>2000000</v>
      </c>
      <c r="J96" s="128"/>
      <c r="K96" s="128"/>
      <c r="L96" s="128"/>
      <c r="M96" s="128"/>
      <c r="N96" s="124" t="s">
        <v>129</v>
      </c>
    </row>
    <row r="97" spans="2:14" ht="12">
      <c r="B97" s="30"/>
      <c r="C97" s="135"/>
      <c r="D97" s="25" t="s">
        <v>130</v>
      </c>
      <c r="E97" s="83" t="s">
        <v>131</v>
      </c>
      <c r="F97" s="27">
        <v>280000</v>
      </c>
      <c r="G97" s="128"/>
      <c r="H97" s="128"/>
      <c r="I97" s="128">
        <v>280000</v>
      </c>
      <c r="J97" s="128"/>
      <c r="K97" s="128"/>
      <c r="L97" s="128"/>
      <c r="M97" s="128"/>
      <c r="N97" s="124"/>
    </row>
    <row r="98" spans="2:14" ht="12">
      <c r="B98" s="30"/>
      <c r="C98" s="135"/>
      <c r="D98" s="25" t="s">
        <v>132</v>
      </c>
      <c r="E98" s="83" t="s">
        <v>263</v>
      </c>
      <c r="F98" s="27">
        <v>6000000</v>
      </c>
      <c r="G98" s="128"/>
      <c r="H98" s="128">
        <v>2000000</v>
      </c>
      <c r="I98" s="128">
        <v>2000000</v>
      </c>
      <c r="J98" s="128">
        <v>2000000</v>
      </c>
      <c r="K98" s="128"/>
      <c r="L98" s="128"/>
      <c r="M98" s="128"/>
      <c r="N98" s="124" t="s">
        <v>27</v>
      </c>
    </row>
    <row r="99" spans="2:14" ht="22.5">
      <c r="B99" s="30"/>
      <c r="C99" s="135"/>
      <c r="D99" s="25" t="s">
        <v>281</v>
      </c>
      <c r="E99" s="83" t="s">
        <v>133</v>
      </c>
      <c r="F99" s="27">
        <v>700000</v>
      </c>
      <c r="G99" s="128"/>
      <c r="H99" s="128"/>
      <c r="I99" s="128"/>
      <c r="J99" s="128"/>
      <c r="K99" s="128">
        <v>700000</v>
      </c>
      <c r="L99" s="128"/>
      <c r="M99" s="128"/>
      <c r="N99" s="124"/>
    </row>
    <row r="100" spans="2:14" ht="14.25" customHeight="1">
      <c r="B100" s="11">
        <v>4</v>
      </c>
      <c r="C100" s="53"/>
      <c r="D100" s="25"/>
      <c r="E100" s="18" t="s">
        <v>134</v>
      </c>
      <c r="F100" s="27"/>
      <c r="G100" s="128"/>
      <c r="H100" s="128"/>
      <c r="I100" s="128"/>
      <c r="J100" s="128"/>
      <c r="K100" s="128"/>
      <c r="L100" s="128"/>
      <c r="M100" s="128"/>
      <c r="N100" s="124"/>
    </row>
    <row r="101" spans="2:14" ht="14.25" customHeight="1">
      <c r="B101" s="12"/>
      <c r="C101" s="52" t="s">
        <v>135</v>
      </c>
      <c r="D101" s="25"/>
      <c r="E101" s="110" t="s">
        <v>270</v>
      </c>
      <c r="F101" s="27"/>
      <c r="G101" s="128"/>
      <c r="H101" s="128"/>
      <c r="I101" s="128"/>
      <c r="J101" s="128"/>
      <c r="K101" s="128"/>
      <c r="L101" s="128"/>
      <c r="M101" s="128"/>
      <c r="N101" s="124"/>
    </row>
    <row r="102" spans="2:14" ht="14.25" customHeight="1">
      <c r="B102" s="30"/>
      <c r="C102" s="54"/>
      <c r="D102" s="25" t="s">
        <v>320</v>
      </c>
      <c r="E102" s="84" t="s">
        <v>136</v>
      </c>
      <c r="F102" s="27">
        <v>11200000</v>
      </c>
      <c r="G102" s="128"/>
      <c r="H102" s="128">
        <v>200000</v>
      </c>
      <c r="I102" s="128">
        <v>1500000</v>
      </c>
      <c r="J102" s="128">
        <v>2500000</v>
      </c>
      <c r="K102" s="128">
        <v>2500000</v>
      </c>
      <c r="L102" s="128">
        <v>2500000</v>
      </c>
      <c r="M102" s="128">
        <v>2000000</v>
      </c>
      <c r="N102" s="124" t="s">
        <v>27</v>
      </c>
    </row>
    <row r="103" spans="1:14" ht="13.5" customHeight="1">
      <c r="A103" s="103">
        <v>1</v>
      </c>
      <c r="B103" s="16">
        <v>5</v>
      </c>
      <c r="C103" s="17"/>
      <c r="D103" s="18"/>
      <c r="E103" s="18" t="s">
        <v>137</v>
      </c>
      <c r="F103" s="27"/>
      <c r="G103" s="128"/>
      <c r="H103" s="128"/>
      <c r="I103" s="128"/>
      <c r="J103" s="128"/>
      <c r="K103" s="128"/>
      <c r="L103" s="128"/>
      <c r="M103" s="128"/>
      <c r="N103" s="124"/>
    </row>
    <row r="104" spans="1:14" ht="13.5" customHeight="1">
      <c r="A104" s="103">
        <v>1</v>
      </c>
      <c r="B104" s="40"/>
      <c r="C104" s="17" t="s">
        <v>138</v>
      </c>
      <c r="D104" s="20"/>
      <c r="E104" s="111" t="s">
        <v>271</v>
      </c>
      <c r="F104" s="27"/>
      <c r="G104" s="128"/>
      <c r="H104" s="128"/>
      <c r="I104" s="128"/>
      <c r="J104" s="128"/>
      <c r="K104" s="128"/>
      <c r="L104" s="128"/>
      <c r="M104" s="128"/>
      <c r="N104" s="124"/>
    </row>
    <row r="105" spans="1:14" ht="12">
      <c r="A105" s="103">
        <v>1</v>
      </c>
      <c r="B105" s="35"/>
      <c r="C105" s="18"/>
      <c r="D105" s="25" t="s">
        <v>331</v>
      </c>
      <c r="E105" s="33" t="s">
        <v>139</v>
      </c>
      <c r="F105" s="27">
        <v>1260000</v>
      </c>
      <c r="G105" s="128">
        <v>250000</v>
      </c>
      <c r="H105" s="128">
        <v>200000</v>
      </c>
      <c r="I105" s="128">
        <v>200000</v>
      </c>
      <c r="J105" s="128"/>
      <c r="K105" s="128"/>
      <c r="L105" s="128"/>
      <c r="M105" s="128"/>
      <c r="N105" s="124" t="s">
        <v>129</v>
      </c>
    </row>
    <row r="106" spans="1:14" ht="13.5" customHeight="1" thickBot="1">
      <c r="A106" s="103">
        <v>1</v>
      </c>
      <c r="B106" s="40">
        <v>6</v>
      </c>
      <c r="C106" s="49"/>
      <c r="D106" s="18"/>
      <c r="E106" s="55" t="s">
        <v>140</v>
      </c>
      <c r="F106" s="27"/>
      <c r="G106" s="128"/>
      <c r="H106" s="128"/>
      <c r="I106" s="128"/>
      <c r="J106" s="128"/>
      <c r="K106" s="128"/>
      <c r="L106" s="128"/>
      <c r="M106" s="128"/>
      <c r="N106" s="124"/>
    </row>
    <row r="107" spans="1:14" ht="13.5" customHeight="1">
      <c r="A107" s="103">
        <v>1</v>
      </c>
      <c r="B107" s="12"/>
      <c r="C107" s="107" t="s">
        <v>141</v>
      </c>
      <c r="D107" s="17"/>
      <c r="E107" s="112" t="s">
        <v>272</v>
      </c>
      <c r="F107" s="27"/>
      <c r="G107" s="128"/>
      <c r="H107" s="128"/>
      <c r="I107" s="128"/>
      <c r="J107" s="128"/>
      <c r="K107" s="128"/>
      <c r="L107" s="128"/>
      <c r="M107" s="128"/>
      <c r="N107" s="124"/>
    </row>
    <row r="108" spans="1:14" ht="12.75" customHeight="1">
      <c r="A108" s="103">
        <v>1</v>
      </c>
      <c r="B108" s="24"/>
      <c r="C108" s="24"/>
      <c r="D108" s="34" t="s">
        <v>142</v>
      </c>
      <c r="E108" s="85" t="s">
        <v>143</v>
      </c>
      <c r="F108" s="27">
        <v>3021960</v>
      </c>
      <c r="G108" s="128">
        <v>3000000</v>
      </c>
      <c r="H108" s="128"/>
      <c r="I108" s="128"/>
      <c r="J108" s="128"/>
      <c r="K108" s="128"/>
      <c r="L108" s="128"/>
      <c r="M108" s="128"/>
      <c r="N108" s="124" t="s">
        <v>12</v>
      </c>
    </row>
    <row r="109" spans="1:14" ht="12">
      <c r="A109" s="103">
        <v>1</v>
      </c>
      <c r="B109" s="12"/>
      <c r="C109" s="24"/>
      <c r="D109" s="39" t="s">
        <v>144</v>
      </c>
      <c r="E109" s="85" t="s">
        <v>145</v>
      </c>
      <c r="F109" s="27">
        <v>3024659</v>
      </c>
      <c r="G109" s="128">
        <v>3000000</v>
      </c>
      <c r="H109" s="128"/>
      <c r="I109" s="128"/>
      <c r="J109" s="128"/>
      <c r="K109" s="128"/>
      <c r="L109" s="128"/>
      <c r="M109" s="128"/>
      <c r="N109" s="124" t="s">
        <v>12</v>
      </c>
    </row>
    <row r="110" spans="1:14" ht="12">
      <c r="A110" s="103">
        <v>1</v>
      </c>
      <c r="B110" s="12"/>
      <c r="C110" s="24"/>
      <c r="D110" s="39" t="s">
        <v>146</v>
      </c>
      <c r="E110" s="85" t="s">
        <v>147</v>
      </c>
      <c r="F110" s="27">
        <v>3000000</v>
      </c>
      <c r="G110" s="128">
        <v>3000000</v>
      </c>
      <c r="H110" s="128"/>
      <c r="I110" s="128"/>
      <c r="J110" s="128"/>
      <c r="K110" s="128"/>
      <c r="L110" s="128"/>
      <c r="M110" s="128"/>
      <c r="N110" s="124" t="s">
        <v>12</v>
      </c>
    </row>
    <row r="111" spans="1:14" ht="12">
      <c r="A111" s="103">
        <v>1</v>
      </c>
      <c r="B111" s="12"/>
      <c r="C111" s="52"/>
      <c r="D111" s="41"/>
      <c r="E111" s="85" t="s">
        <v>148</v>
      </c>
      <c r="F111" s="27">
        <v>254800</v>
      </c>
      <c r="G111" s="27">
        <v>254800</v>
      </c>
      <c r="H111" s="128"/>
      <c r="I111" s="128"/>
      <c r="J111" s="128"/>
      <c r="K111" s="128"/>
      <c r="L111" s="128"/>
      <c r="M111" s="128"/>
      <c r="N111" s="124"/>
    </row>
    <row r="112" spans="1:14" ht="12">
      <c r="A112" s="103">
        <v>1</v>
      </c>
      <c r="B112" s="12"/>
      <c r="C112" s="56" t="s">
        <v>149</v>
      </c>
      <c r="D112" s="41"/>
      <c r="E112" s="113" t="s">
        <v>273</v>
      </c>
      <c r="F112" s="27"/>
      <c r="G112" s="128"/>
      <c r="H112" s="128"/>
      <c r="I112" s="128"/>
      <c r="J112" s="128"/>
      <c r="K112" s="128"/>
      <c r="L112" s="128"/>
      <c r="M112" s="128"/>
      <c r="N112" s="124"/>
    </row>
    <row r="113" spans="1:14" ht="22.5">
      <c r="A113" s="103">
        <v>1</v>
      </c>
      <c r="B113" s="24"/>
      <c r="C113" s="24"/>
      <c r="D113" s="34" t="s">
        <v>150</v>
      </c>
      <c r="E113" s="86" t="s">
        <v>151</v>
      </c>
      <c r="F113" s="27">
        <v>1500000</v>
      </c>
      <c r="G113" s="128">
        <v>100000</v>
      </c>
      <c r="H113" s="128">
        <v>600000</v>
      </c>
      <c r="I113" s="128">
        <v>800000</v>
      </c>
      <c r="J113" s="128"/>
      <c r="K113" s="128"/>
      <c r="L113" s="128"/>
      <c r="M113" s="128"/>
      <c r="N113" s="124"/>
    </row>
    <row r="114" spans="2:14" ht="33" customHeight="1">
      <c r="B114" s="24"/>
      <c r="C114" s="24"/>
      <c r="D114" s="34" t="s">
        <v>152</v>
      </c>
      <c r="E114" s="86" t="s">
        <v>153</v>
      </c>
      <c r="F114" s="27">
        <v>700000</v>
      </c>
      <c r="G114" s="128"/>
      <c r="H114" s="128"/>
      <c r="I114" s="128"/>
      <c r="J114" s="128"/>
      <c r="K114" s="128">
        <v>700000</v>
      </c>
      <c r="L114" s="128"/>
      <c r="M114" s="128"/>
      <c r="N114" s="124"/>
    </row>
    <row r="115" spans="2:14" ht="12">
      <c r="B115" s="24"/>
      <c r="C115" s="24"/>
      <c r="D115" s="34" t="s">
        <v>154</v>
      </c>
      <c r="E115" s="86" t="s">
        <v>155</v>
      </c>
      <c r="F115" s="27">
        <f>'[1]ocena'!I116</f>
        <v>280000</v>
      </c>
      <c r="G115" s="128"/>
      <c r="H115" s="128"/>
      <c r="I115" s="128"/>
      <c r="J115" s="128"/>
      <c r="K115" s="128">
        <v>280000</v>
      </c>
      <c r="L115" s="128"/>
      <c r="M115" s="128"/>
      <c r="N115" s="124"/>
    </row>
    <row r="116" spans="2:14" ht="22.5">
      <c r="B116" s="24"/>
      <c r="C116" s="24"/>
      <c r="D116" s="34" t="s">
        <v>156</v>
      </c>
      <c r="E116" s="86" t="s">
        <v>157</v>
      </c>
      <c r="F116" s="27">
        <v>70000</v>
      </c>
      <c r="G116" s="128"/>
      <c r="H116" s="128"/>
      <c r="I116" s="128"/>
      <c r="J116" s="128"/>
      <c r="K116" s="128"/>
      <c r="L116" s="128">
        <v>70000</v>
      </c>
      <c r="M116" s="128"/>
      <c r="N116" s="124"/>
    </row>
    <row r="117" spans="2:14" ht="12">
      <c r="B117" s="24"/>
      <c r="C117" s="24"/>
      <c r="D117" s="34" t="s">
        <v>158</v>
      </c>
      <c r="E117" s="86" t="s">
        <v>159</v>
      </c>
      <c r="F117" s="27">
        <v>210000</v>
      </c>
      <c r="G117" s="128"/>
      <c r="H117" s="128"/>
      <c r="I117" s="128"/>
      <c r="J117" s="128">
        <v>210000</v>
      </c>
      <c r="K117" s="128"/>
      <c r="L117" s="128"/>
      <c r="M117" s="128"/>
      <c r="N117" s="124"/>
    </row>
    <row r="118" spans="2:14" ht="24" customHeight="1">
      <c r="B118" s="24"/>
      <c r="C118" s="24"/>
      <c r="D118" s="34" t="s">
        <v>160</v>
      </c>
      <c r="E118" s="86" t="s">
        <v>161</v>
      </c>
      <c r="F118" s="27">
        <v>1120000</v>
      </c>
      <c r="G118" s="128"/>
      <c r="H118" s="128"/>
      <c r="I118" s="128">
        <v>500000</v>
      </c>
      <c r="J118" s="128">
        <v>620000</v>
      </c>
      <c r="K118" s="128"/>
      <c r="L118" s="128"/>
      <c r="M118" s="128"/>
      <c r="N118" s="124"/>
    </row>
    <row r="119" spans="2:14" ht="12">
      <c r="B119" s="24"/>
      <c r="C119" s="24"/>
      <c r="D119" s="34" t="s">
        <v>162</v>
      </c>
      <c r="E119" s="86" t="s">
        <v>163</v>
      </c>
      <c r="F119" s="27">
        <v>350000</v>
      </c>
      <c r="G119" s="128"/>
      <c r="H119" s="128"/>
      <c r="I119" s="128"/>
      <c r="J119" s="128"/>
      <c r="K119" s="128">
        <v>350000</v>
      </c>
      <c r="L119" s="128"/>
      <c r="M119" s="128"/>
      <c r="N119" s="124"/>
    </row>
    <row r="120" spans="2:14" ht="12">
      <c r="B120" s="24"/>
      <c r="C120" s="24"/>
      <c r="D120" s="34" t="s">
        <v>164</v>
      </c>
      <c r="E120" s="86" t="s">
        <v>165</v>
      </c>
      <c r="F120" s="27">
        <v>700000</v>
      </c>
      <c r="G120" s="128"/>
      <c r="H120" s="128"/>
      <c r="I120" s="128"/>
      <c r="J120" s="128"/>
      <c r="K120" s="128"/>
      <c r="L120" s="128">
        <v>700000</v>
      </c>
      <c r="M120" s="128"/>
      <c r="N120" s="124"/>
    </row>
    <row r="121" spans="2:14" ht="12">
      <c r="B121" s="24"/>
      <c r="C121" s="24"/>
      <c r="D121" s="34" t="s">
        <v>166</v>
      </c>
      <c r="E121" s="86" t="s">
        <v>167</v>
      </c>
      <c r="F121" s="27">
        <v>980000</v>
      </c>
      <c r="G121" s="128"/>
      <c r="H121" s="128"/>
      <c r="I121" s="128"/>
      <c r="J121" s="128"/>
      <c r="K121" s="128">
        <v>500000</v>
      </c>
      <c r="L121" s="128">
        <v>480000</v>
      </c>
      <c r="M121" s="128"/>
      <c r="N121" s="124"/>
    </row>
    <row r="122" spans="2:14" ht="15.75" customHeight="1">
      <c r="B122" s="24"/>
      <c r="C122" s="24"/>
      <c r="D122" s="34" t="s">
        <v>168</v>
      </c>
      <c r="E122" s="86" t="s">
        <v>169</v>
      </c>
      <c r="F122" s="27">
        <v>854000</v>
      </c>
      <c r="G122" s="128"/>
      <c r="H122" s="128"/>
      <c r="I122" s="128"/>
      <c r="J122" s="128">
        <v>400000</v>
      </c>
      <c r="K122" s="128">
        <v>454000</v>
      </c>
      <c r="L122" s="128"/>
      <c r="M122" s="128"/>
      <c r="N122" s="124"/>
    </row>
    <row r="123" spans="2:14" ht="14.25" customHeight="1">
      <c r="B123" s="24"/>
      <c r="C123" s="24"/>
      <c r="D123" s="34" t="s">
        <v>170</v>
      </c>
      <c r="E123" s="86" t="s">
        <v>171</v>
      </c>
      <c r="F123" s="27">
        <v>840000</v>
      </c>
      <c r="G123" s="128"/>
      <c r="H123" s="128"/>
      <c r="I123" s="128"/>
      <c r="J123" s="128"/>
      <c r="K123" s="128">
        <v>400000</v>
      </c>
      <c r="L123" s="128">
        <v>440000</v>
      </c>
      <c r="M123" s="128"/>
      <c r="N123" s="124"/>
    </row>
    <row r="124" spans="2:14" ht="15" customHeight="1">
      <c r="B124" s="24"/>
      <c r="C124" s="24"/>
      <c r="D124" s="34" t="s">
        <v>172</v>
      </c>
      <c r="E124" s="86" t="s">
        <v>173</v>
      </c>
      <c r="F124" s="27">
        <v>1050000</v>
      </c>
      <c r="G124" s="128"/>
      <c r="H124" s="128"/>
      <c r="I124" s="128"/>
      <c r="J124" s="128"/>
      <c r="K124" s="128"/>
      <c r="L124" s="128"/>
      <c r="M124" s="128">
        <v>500000</v>
      </c>
      <c r="N124" s="124"/>
    </row>
    <row r="125" spans="2:14" ht="15.75" customHeight="1">
      <c r="B125" s="24"/>
      <c r="C125" s="24"/>
      <c r="D125" s="34" t="s">
        <v>174</v>
      </c>
      <c r="E125" s="86" t="s">
        <v>175</v>
      </c>
      <c r="F125" s="27">
        <v>910000</v>
      </c>
      <c r="G125" s="128"/>
      <c r="H125" s="128"/>
      <c r="I125" s="128"/>
      <c r="J125" s="128"/>
      <c r="K125" s="128"/>
      <c r="L125" s="128"/>
      <c r="M125" s="128">
        <v>400000</v>
      </c>
      <c r="N125" s="124"/>
    </row>
    <row r="126" spans="2:14" ht="12" customHeight="1">
      <c r="B126" s="24"/>
      <c r="C126" s="24"/>
      <c r="D126" s="34" t="s">
        <v>321</v>
      </c>
      <c r="E126" s="86" t="s">
        <v>176</v>
      </c>
      <c r="F126" s="27">
        <v>50000</v>
      </c>
      <c r="G126" s="128"/>
      <c r="H126" s="128"/>
      <c r="I126" s="128"/>
      <c r="J126" s="128">
        <v>50000</v>
      </c>
      <c r="K126" s="128"/>
      <c r="L126" s="128"/>
      <c r="M126" s="128"/>
      <c r="N126" s="124"/>
    </row>
    <row r="127" spans="1:14" ht="12" customHeight="1">
      <c r="A127" s="103">
        <v>1</v>
      </c>
      <c r="B127" s="24"/>
      <c r="C127" s="24"/>
      <c r="D127" s="34" t="s">
        <v>322</v>
      </c>
      <c r="E127" s="86" t="s">
        <v>177</v>
      </c>
      <c r="F127" s="27">
        <v>1811000</v>
      </c>
      <c r="G127" s="128">
        <v>1781000</v>
      </c>
      <c r="H127" s="128"/>
      <c r="I127" s="128"/>
      <c r="J127" s="128"/>
      <c r="K127" s="128"/>
      <c r="L127" s="128"/>
      <c r="M127" s="128"/>
      <c r="N127" s="124"/>
    </row>
    <row r="128" spans="1:14" ht="14.25" customHeight="1">
      <c r="A128" s="103">
        <v>1</v>
      </c>
      <c r="B128" s="24"/>
      <c r="C128" s="24"/>
      <c r="D128" s="34" t="s">
        <v>323</v>
      </c>
      <c r="E128" s="86" t="s">
        <v>178</v>
      </c>
      <c r="F128" s="27">
        <v>1300000</v>
      </c>
      <c r="G128" s="128"/>
      <c r="H128" s="128"/>
      <c r="I128" s="128">
        <v>80000</v>
      </c>
      <c r="J128" s="128">
        <v>1220000</v>
      </c>
      <c r="K128" s="128"/>
      <c r="L128" s="128"/>
      <c r="M128" s="128"/>
      <c r="N128" s="124"/>
    </row>
    <row r="129" spans="1:14" ht="13.5" customHeight="1">
      <c r="A129" s="103">
        <v>1</v>
      </c>
      <c r="B129" s="24"/>
      <c r="C129" s="24"/>
      <c r="D129" s="34" t="s">
        <v>324</v>
      </c>
      <c r="E129" s="86" t="s">
        <v>179</v>
      </c>
      <c r="F129" s="27">
        <v>2400000</v>
      </c>
      <c r="G129" s="128"/>
      <c r="H129" s="128">
        <v>100000</v>
      </c>
      <c r="I129" s="128">
        <v>2300000</v>
      </c>
      <c r="J129" s="128"/>
      <c r="K129" s="128"/>
      <c r="L129" s="128"/>
      <c r="M129" s="128"/>
      <c r="N129" s="124"/>
    </row>
    <row r="130" spans="1:14" ht="14.25" customHeight="1">
      <c r="A130" s="103">
        <v>1</v>
      </c>
      <c r="B130" s="24"/>
      <c r="C130" s="24"/>
      <c r="D130" s="34" t="s">
        <v>325</v>
      </c>
      <c r="E130" s="86" t="s">
        <v>180</v>
      </c>
      <c r="F130" s="27">
        <v>2300000</v>
      </c>
      <c r="G130" s="128">
        <v>30000</v>
      </c>
      <c r="H130" s="128">
        <v>2170000</v>
      </c>
      <c r="I130" s="128"/>
      <c r="J130" s="128"/>
      <c r="K130" s="128"/>
      <c r="L130" s="128"/>
      <c r="M130" s="128"/>
      <c r="N130" s="124"/>
    </row>
    <row r="131" spans="2:14" ht="14.25" customHeight="1">
      <c r="B131" s="24"/>
      <c r="C131" s="24"/>
      <c r="D131" s="34" t="s">
        <v>326</v>
      </c>
      <c r="E131" s="86" t="s">
        <v>181</v>
      </c>
      <c r="F131" s="27">
        <v>2000000</v>
      </c>
      <c r="G131" s="128"/>
      <c r="H131" s="128"/>
      <c r="I131" s="128"/>
      <c r="J131" s="128">
        <v>500000</v>
      </c>
      <c r="K131" s="128">
        <v>1500000</v>
      </c>
      <c r="L131" s="128"/>
      <c r="M131" s="128"/>
      <c r="N131" s="124"/>
    </row>
    <row r="132" spans="2:14" ht="13.5" customHeight="1">
      <c r="B132" s="24"/>
      <c r="C132" s="132"/>
      <c r="D132" s="34" t="s">
        <v>327</v>
      </c>
      <c r="E132" s="86" t="s">
        <v>182</v>
      </c>
      <c r="F132" s="27">
        <v>5600000</v>
      </c>
      <c r="G132" s="128"/>
      <c r="H132" s="128"/>
      <c r="I132" s="128"/>
      <c r="J132" s="128">
        <v>300000</v>
      </c>
      <c r="K132" s="128">
        <v>2200000</v>
      </c>
      <c r="L132" s="128">
        <v>3100000</v>
      </c>
      <c r="M132" s="128"/>
      <c r="N132" s="124" t="s">
        <v>129</v>
      </c>
    </row>
    <row r="133" spans="2:14" ht="12">
      <c r="B133" s="24"/>
      <c r="C133" s="24"/>
      <c r="D133" s="34" t="s">
        <v>328</v>
      </c>
      <c r="E133" s="86" t="s">
        <v>183</v>
      </c>
      <c r="F133" s="27">
        <v>4200000</v>
      </c>
      <c r="G133" s="128"/>
      <c r="H133" s="128"/>
      <c r="I133" s="128"/>
      <c r="J133" s="128"/>
      <c r="K133" s="128"/>
      <c r="L133" s="128">
        <v>1200000</v>
      </c>
      <c r="M133" s="128">
        <v>3000000</v>
      </c>
      <c r="N133" s="124" t="s">
        <v>129</v>
      </c>
    </row>
    <row r="134" spans="2:14" ht="12">
      <c r="B134" s="24"/>
      <c r="C134" s="24"/>
      <c r="D134" s="34" t="s">
        <v>329</v>
      </c>
      <c r="E134" s="86" t="s">
        <v>184</v>
      </c>
      <c r="F134" s="27">
        <v>4900000</v>
      </c>
      <c r="G134" s="128"/>
      <c r="H134" s="128"/>
      <c r="I134" s="128"/>
      <c r="J134" s="128"/>
      <c r="K134" s="128"/>
      <c r="L134" s="128">
        <v>250000</v>
      </c>
      <c r="M134" s="128">
        <v>4650000</v>
      </c>
      <c r="N134" s="124" t="s">
        <v>129</v>
      </c>
    </row>
    <row r="135" spans="2:14" ht="12">
      <c r="B135" s="24"/>
      <c r="C135" s="24"/>
      <c r="D135" s="34" t="s">
        <v>330</v>
      </c>
      <c r="E135" s="86" t="s">
        <v>185</v>
      </c>
      <c r="F135" s="27">
        <v>4900000</v>
      </c>
      <c r="G135" s="128"/>
      <c r="H135" s="128"/>
      <c r="I135" s="128"/>
      <c r="J135" s="128">
        <v>250000</v>
      </c>
      <c r="K135" s="128">
        <v>2000000</v>
      </c>
      <c r="L135" s="128">
        <v>2650000</v>
      </c>
      <c r="M135" s="128"/>
      <c r="N135" s="124" t="s">
        <v>129</v>
      </c>
    </row>
    <row r="136" spans="2:14" ht="12.75" thickBot="1">
      <c r="B136" s="11">
        <v>7</v>
      </c>
      <c r="C136" s="136"/>
      <c r="D136" s="25"/>
      <c r="E136" s="58" t="s">
        <v>186</v>
      </c>
      <c r="F136" s="27"/>
      <c r="G136" s="128"/>
      <c r="H136" s="128"/>
      <c r="I136" s="128"/>
      <c r="J136" s="128"/>
      <c r="K136" s="128"/>
      <c r="L136" s="128"/>
      <c r="M136" s="128"/>
      <c r="N136" s="124"/>
    </row>
    <row r="137" spans="2:14" ht="27.75" customHeight="1">
      <c r="B137" s="24"/>
      <c r="C137" s="11" t="s">
        <v>187</v>
      </c>
      <c r="D137" s="34"/>
      <c r="E137" s="114" t="s">
        <v>274</v>
      </c>
      <c r="F137" s="27"/>
      <c r="G137" s="128"/>
      <c r="H137" s="128"/>
      <c r="I137" s="128"/>
      <c r="J137" s="128"/>
      <c r="K137" s="128"/>
      <c r="L137" s="128"/>
      <c r="M137" s="128"/>
      <c r="N137" s="124"/>
    </row>
    <row r="138" spans="1:14" s="2" customFormat="1" ht="14.25" customHeight="1">
      <c r="A138" s="103"/>
      <c r="B138" s="24"/>
      <c r="C138" s="11"/>
      <c r="D138" s="34" t="s">
        <v>188</v>
      </c>
      <c r="E138" s="87" t="s">
        <v>189</v>
      </c>
      <c r="F138" s="27">
        <v>2000000</v>
      </c>
      <c r="G138" s="131"/>
      <c r="H138" s="131"/>
      <c r="I138" s="131">
        <v>150000</v>
      </c>
      <c r="J138" s="131">
        <v>1850000</v>
      </c>
      <c r="K138" s="131"/>
      <c r="L138" s="131"/>
      <c r="M138" s="131"/>
      <c r="N138" s="124" t="s">
        <v>27</v>
      </c>
    </row>
    <row r="139" spans="2:61" ht="25.5" customHeight="1">
      <c r="B139" s="132"/>
      <c r="C139" s="137"/>
      <c r="D139" s="34" t="s">
        <v>332</v>
      </c>
      <c r="E139" s="88" t="s">
        <v>190</v>
      </c>
      <c r="F139" s="27">
        <v>2520000</v>
      </c>
      <c r="G139" s="128"/>
      <c r="H139" s="128"/>
      <c r="I139" s="128">
        <v>500000</v>
      </c>
      <c r="J139" s="128">
        <v>1520000</v>
      </c>
      <c r="K139" s="128">
        <v>500000</v>
      </c>
      <c r="L139" s="128"/>
      <c r="M139" s="128"/>
      <c r="N139" s="124" t="s">
        <v>27</v>
      </c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</row>
    <row r="140" spans="1:61" s="2" customFormat="1" ht="15.75" customHeight="1">
      <c r="A140" s="103"/>
      <c r="B140" s="138"/>
      <c r="C140" s="139"/>
      <c r="D140" s="34" t="s">
        <v>333</v>
      </c>
      <c r="E140" s="88" t="s">
        <v>191</v>
      </c>
      <c r="F140" s="27">
        <v>4000000</v>
      </c>
      <c r="G140" s="131"/>
      <c r="H140" s="131">
        <v>2000000</v>
      </c>
      <c r="I140" s="131">
        <v>2000000</v>
      </c>
      <c r="J140" s="131"/>
      <c r="K140" s="131"/>
      <c r="L140" s="131"/>
      <c r="M140" s="131"/>
      <c r="N140" s="124" t="s">
        <v>27</v>
      </c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</row>
    <row r="141" spans="1:14" ht="21" customHeight="1">
      <c r="A141" s="103">
        <v>1</v>
      </c>
      <c r="B141" s="16">
        <v>8</v>
      </c>
      <c r="C141" s="49"/>
      <c r="D141" s="54"/>
      <c r="E141" s="18" t="s">
        <v>192</v>
      </c>
      <c r="F141" s="27"/>
      <c r="G141" s="128"/>
      <c r="H141" s="128"/>
      <c r="I141" s="128"/>
      <c r="J141" s="128"/>
      <c r="K141" s="128"/>
      <c r="L141" s="128"/>
      <c r="M141" s="128"/>
      <c r="N141" s="124"/>
    </row>
    <row r="142" spans="1:14" ht="12">
      <c r="A142" s="103">
        <v>1</v>
      </c>
      <c r="B142" s="12"/>
      <c r="C142" s="56" t="s">
        <v>193</v>
      </c>
      <c r="D142" s="17"/>
      <c r="E142" s="115" t="s">
        <v>275</v>
      </c>
      <c r="F142" s="27"/>
      <c r="G142" s="128"/>
      <c r="H142" s="128"/>
      <c r="I142" s="128"/>
      <c r="J142" s="128"/>
      <c r="K142" s="128"/>
      <c r="L142" s="128"/>
      <c r="M142" s="128"/>
      <c r="N142" s="124"/>
    </row>
    <row r="143" spans="1:14" ht="12">
      <c r="A143" s="103">
        <v>1</v>
      </c>
      <c r="B143" s="24"/>
      <c r="C143" s="140"/>
      <c r="D143" s="57" t="s">
        <v>194</v>
      </c>
      <c r="E143" s="89" t="s">
        <v>195</v>
      </c>
      <c r="F143" s="27">
        <v>2644600</v>
      </c>
      <c r="G143" s="128"/>
      <c r="H143" s="128">
        <v>250000</v>
      </c>
      <c r="I143" s="128">
        <v>300000</v>
      </c>
      <c r="J143" s="128">
        <v>300000</v>
      </c>
      <c r="K143" s="128">
        <v>300000</v>
      </c>
      <c r="L143" s="128">
        <v>300000</v>
      </c>
      <c r="M143" s="128">
        <v>300000</v>
      </c>
      <c r="N143" s="124"/>
    </row>
    <row r="144" spans="1:14" ht="22.5">
      <c r="A144" s="103">
        <v>1</v>
      </c>
      <c r="B144" s="24"/>
      <c r="C144" s="60"/>
      <c r="D144" s="57" t="s">
        <v>197</v>
      </c>
      <c r="E144" s="89" t="s">
        <v>196</v>
      </c>
      <c r="F144" s="27">
        <v>8142699</v>
      </c>
      <c r="G144" s="128">
        <v>800000</v>
      </c>
      <c r="H144" s="128">
        <v>1000000</v>
      </c>
      <c r="I144" s="128">
        <v>3000000</v>
      </c>
      <c r="J144" s="128">
        <v>3200000</v>
      </c>
      <c r="K144" s="128"/>
      <c r="L144" s="128"/>
      <c r="M144" s="128"/>
      <c r="N144" s="124" t="s">
        <v>12</v>
      </c>
    </row>
    <row r="145" spans="1:14" ht="12">
      <c r="A145" s="103">
        <v>1</v>
      </c>
      <c r="B145" s="24"/>
      <c r="C145" s="60"/>
      <c r="D145" s="57" t="s">
        <v>199</v>
      </c>
      <c r="E145" s="89" t="s">
        <v>198</v>
      </c>
      <c r="F145" s="27">
        <v>2500000</v>
      </c>
      <c r="G145" s="128">
        <v>825000</v>
      </c>
      <c r="H145" s="128">
        <v>250000</v>
      </c>
      <c r="I145" s="128">
        <v>250000</v>
      </c>
      <c r="J145" s="128">
        <v>250000</v>
      </c>
      <c r="K145" s="128">
        <v>250000</v>
      </c>
      <c r="L145" s="128">
        <v>250000</v>
      </c>
      <c r="M145" s="128">
        <v>250000</v>
      </c>
      <c r="N145" s="124"/>
    </row>
    <row r="146" spans="1:14" ht="12.75" thickBot="1">
      <c r="A146" s="103">
        <v>1</v>
      </c>
      <c r="B146" s="24"/>
      <c r="C146" s="60"/>
      <c r="D146" s="57" t="s">
        <v>201</v>
      </c>
      <c r="E146" s="89" t="s">
        <v>203</v>
      </c>
      <c r="F146" s="27">
        <v>1400000</v>
      </c>
      <c r="G146" s="131"/>
      <c r="H146" s="131">
        <v>120000</v>
      </c>
      <c r="I146" s="131">
        <v>600000</v>
      </c>
      <c r="J146" s="131">
        <v>680000</v>
      </c>
      <c r="K146" s="131"/>
      <c r="L146" s="131"/>
      <c r="M146" s="131"/>
      <c r="N146" s="124" t="s">
        <v>129</v>
      </c>
    </row>
    <row r="147" spans="2:14" ht="25.5">
      <c r="B147" s="24"/>
      <c r="C147" s="60" t="s">
        <v>204</v>
      </c>
      <c r="D147" s="57"/>
      <c r="E147" s="109" t="s">
        <v>265</v>
      </c>
      <c r="F147" s="27"/>
      <c r="G147" s="131"/>
      <c r="H147" s="131"/>
      <c r="I147" s="131"/>
      <c r="J147" s="131"/>
      <c r="K147" s="131"/>
      <c r="L147" s="131"/>
      <c r="M147" s="131"/>
      <c r="N147" s="124"/>
    </row>
    <row r="148" spans="2:14" ht="33.75">
      <c r="B148" s="24"/>
      <c r="C148" s="60"/>
      <c r="D148" s="57" t="s">
        <v>205</v>
      </c>
      <c r="E148" s="71" t="s">
        <v>200</v>
      </c>
      <c r="F148" s="27">
        <v>700000</v>
      </c>
      <c r="G148" s="128"/>
      <c r="H148" s="128">
        <v>100000</v>
      </c>
      <c r="I148" s="128">
        <v>100000</v>
      </c>
      <c r="J148" s="128">
        <v>100000</v>
      </c>
      <c r="K148" s="128">
        <v>100000</v>
      </c>
      <c r="L148" s="128">
        <v>100000</v>
      </c>
      <c r="M148" s="128">
        <v>100000</v>
      </c>
      <c r="N148" s="124"/>
    </row>
    <row r="149" spans="2:14" ht="21" customHeight="1">
      <c r="B149" s="24"/>
      <c r="C149" s="60" t="s">
        <v>207</v>
      </c>
      <c r="D149" s="57"/>
      <c r="E149" s="116" t="s">
        <v>279</v>
      </c>
      <c r="F149" s="27"/>
      <c r="G149" s="128"/>
      <c r="H149" s="128"/>
      <c r="I149" s="128"/>
      <c r="J149" s="128"/>
      <c r="K149" s="128"/>
      <c r="L149" s="128"/>
      <c r="M149" s="128"/>
      <c r="N149" s="124"/>
    </row>
    <row r="150" spans="2:14" ht="39" customHeight="1">
      <c r="B150" s="24"/>
      <c r="C150" s="60"/>
      <c r="D150" s="57" t="s">
        <v>208</v>
      </c>
      <c r="E150" s="101" t="s">
        <v>202</v>
      </c>
      <c r="F150" s="27">
        <v>1400000</v>
      </c>
      <c r="G150" s="128"/>
      <c r="H150" s="128">
        <v>100000</v>
      </c>
      <c r="I150" s="128">
        <v>100000</v>
      </c>
      <c r="J150" s="128">
        <v>100000</v>
      </c>
      <c r="K150" s="128">
        <v>100000</v>
      </c>
      <c r="L150" s="128">
        <v>300000</v>
      </c>
      <c r="M150" s="128">
        <v>700000</v>
      </c>
      <c r="N150" s="124" t="s">
        <v>129</v>
      </c>
    </row>
    <row r="151" spans="1:14" ht="22.5">
      <c r="A151" s="103">
        <v>1</v>
      </c>
      <c r="B151" s="24"/>
      <c r="C151" s="56" t="s">
        <v>223</v>
      </c>
      <c r="D151" s="25"/>
      <c r="E151" s="51" t="s">
        <v>268</v>
      </c>
      <c r="F151" s="27"/>
      <c r="G151" s="128"/>
      <c r="H151" s="128"/>
      <c r="I151" s="128"/>
      <c r="J151" s="128"/>
      <c r="K151" s="128"/>
      <c r="L151" s="128"/>
      <c r="M151" s="128"/>
      <c r="N151" s="124"/>
    </row>
    <row r="152" spans="1:14" s="2" customFormat="1" ht="12">
      <c r="A152" s="103">
        <v>1</v>
      </c>
      <c r="B152" s="24"/>
      <c r="C152" s="30"/>
      <c r="D152" s="25" t="s">
        <v>225</v>
      </c>
      <c r="E152" s="61" t="s">
        <v>283</v>
      </c>
      <c r="F152" s="27">
        <v>15065400</v>
      </c>
      <c r="G152" s="131">
        <v>200000</v>
      </c>
      <c r="H152" s="131">
        <v>2500000</v>
      </c>
      <c r="I152" s="131">
        <v>2500000</v>
      </c>
      <c r="J152" s="131">
        <v>2500000</v>
      </c>
      <c r="K152" s="131">
        <v>2500000</v>
      </c>
      <c r="L152" s="131">
        <v>2500000</v>
      </c>
      <c r="M152" s="131">
        <v>2300000</v>
      </c>
      <c r="N152" s="124" t="s">
        <v>12</v>
      </c>
    </row>
    <row r="153" spans="1:14" s="2" customFormat="1" ht="12">
      <c r="A153" s="103">
        <v>1</v>
      </c>
      <c r="B153" s="24"/>
      <c r="C153" s="30"/>
      <c r="D153" s="25" t="s">
        <v>227</v>
      </c>
      <c r="E153" s="61" t="s">
        <v>206</v>
      </c>
      <c r="F153" s="27">
        <v>1500000</v>
      </c>
      <c r="G153" s="131">
        <v>100000</v>
      </c>
      <c r="H153" s="131">
        <v>900000</v>
      </c>
      <c r="I153" s="131">
        <v>500000</v>
      </c>
      <c r="J153" s="131"/>
      <c r="K153" s="131"/>
      <c r="L153" s="131"/>
      <c r="M153" s="131"/>
      <c r="N153" s="124" t="s">
        <v>12</v>
      </c>
    </row>
    <row r="154" spans="1:14" ht="18" customHeight="1">
      <c r="A154" s="103">
        <v>1</v>
      </c>
      <c r="B154" s="24"/>
      <c r="C154" s="56" t="s">
        <v>334</v>
      </c>
      <c r="D154" s="25"/>
      <c r="E154" s="115" t="s">
        <v>275</v>
      </c>
      <c r="F154" s="27"/>
      <c r="G154" s="128"/>
      <c r="H154" s="128"/>
      <c r="I154" s="128"/>
      <c r="J154" s="128"/>
      <c r="K154" s="128"/>
      <c r="L154" s="128"/>
      <c r="M154" s="128"/>
      <c r="N154" s="124"/>
    </row>
    <row r="155" spans="1:14" s="2" customFormat="1" ht="22.5">
      <c r="A155" s="103">
        <v>1</v>
      </c>
      <c r="B155" s="24"/>
      <c r="C155" s="24"/>
      <c r="D155" s="34" t="s">
        <v>335</v>
      </c>
      <c r="E155" s="89" t="s">
        <v>209</v>
      </c>
      <c r="F155" s="27">
        <v>6300000</v>
      </c>
      <c r="G155" s="131">
        <v>150000</v>
      </c>
      <c r="H155" s="131">
        <v>1050000</v>
      </c>
      <c r="I155" s="131">
        <v>1500000</v>
      </c>
      <c r="J155" s="131">
        <v>1500000</v>
      </c>
      <c r="K155" s="131">
        <v>1400000</v>
      </c>
      <c r="L155" s="131">
        <v>700000</v>
      </c>
      <c r="M155" s="131"/>
      <c r="N155" s="53" t="s">
        <v>12</v>
      </c>
    </row>
    <row r="156" spans="2:14" ht="22.5">
      <c r="B156" s="24"/>
      <c r="C156" s="24"/>
      <c r="D156" s="34" t="s">
        <v>336</v>
      </c>
      <c r="E156" s="90" t="s">
        <v>210</v>
      </c>
      <c r="F156" s="27">
        <v>120000</v>
      </c>
      <c r="G156" s="128"/>
      <c r="H156" s="128"/>
      <c r="I156" s="128">
        <v>120000</v>
      </c>
      <c r="J156" s="128"/>
      <c r="K156" s="128"/>
      <c r="L156" s="128"/>
      <c r="M156" s="128"/>
      <c r="N156" s="124" t="s">
        <v>12</v>
      </c>
    </row>
    <row r="157" spans="2:14" ht="33.75">
      <c r="B157" s="24"/>
      <c r="C157" s="24"/>
      <c r="D157" s="34" t="s">
        <v>337</v>
      </c>
      <c r="E157" s="90" t="s">
        <v>211</v>
      </c>
      <c r="F157" s="27">
        <v>1330000</v>
      </c>
      <c r="G157" s="128"/>
      <c r="H157" s="128"/>
      <c r="I157" s="128"/>
      <c r="J157" s="128">
        <v>600000</v>
      </c>
      <c r="K157" s="128">
        <v>730000</v>
      </c>
      <c r="L157" s="128"/>
      <c r="M157" s="128"/>
      <c r="N157" s="124" t="s">
        <v>27</v>
      </c>
    </row>
    <row r="158" spans="2:14" ht="22.5">
      <c r="B158" s="24"/>
      <c r="C158" s="24"/>
      <c r="D158" s="34" t="s">
        <v>338</v>
      </c>
      <c r="E158" s="90" t="s">
        <v>212</v>
      </c>
      <c r="F158" s="27">
        <v>3640000</v>
      </c>
      <c r="G158" s="128"/>
      <c r="H158" s="128"/>
      <c r="I158" s="128">
        <v>640000</v>
      </c>
      <c r="J158" s="128">
        <v>1000000</v>
      </c>
      <c r="K158" s="128">
        <v>1000000</v>
      </c>
      <c r="L158" s="128">
        <v>1000000</v>
      </c>
      <c r="M158" s="128"/>
      <c r="N158" s="124" t="s">
        <v>27</v>
      </c>
    </row>
    <row r="159" spans="2:14" ht="22.5">
      <c r="B159" s="24"/>
      <c r="C159" s="24"/>
      <c r="D159" s="34" t="s">
        <v>339</v>
      </c>
      <c r="E159" s="90" t="s">
        <v>213</v>
      </c>
      <c r="F159" s="27">
        <v>1260000</v>
      </c>
      <c r="G159" s="128"/>
      <c r="H159" s="128"/>
      <c r="I159" s="128"/>
      <c r="J159" s="128">
        <v>1260000</v>
      </c>
      <c r="K159" s="128"/>
      <c r="L159" s="128"/>
      <c r="M159" s="128"/>
      <c r="N159" s="124" t="s">
        <v>27</v>
      </c>
    </row>
    <row r="160" spans="2:14" ht="22.5">
      <c r="B160" s="24"/>
      <c r="C160" s="24"/>
      <c r="D160" s="34" t="s">
        <v>340</v>
      </c>
      <c r="E160" s="90" t="s">
        <v>214</v>
      </c>
      <c r="F160" s="27">
        <v>980000</v>
      </c>
      <c r="G160" s="128"/>
      <c r="H160" s="128"/>
      <c r="I160" s="128"/>
      <c r="J160" s="128"/>
      <c r="K160" s="128">
        <v>320000</v>
      </c>
      <c r="L160" s="128">
        <v>320000</v>
      </c>
      <c r="M160" s="128">
        <v>340000</v>
      </c>
      <c r="N160" s="124" t="s">
        <v>27</v>
      </c>
    </row>
    <row r="161" spans="2:14" ht="33.75">
      <c r="B161" s="24"/>
      <c r="C161" s="24"/>
      <c r="D161" s="34" t="s">
        <v>341</v>
      </c>
      <c r="E161" s="90" t="s">
        <v>215</v>
      </c>
      <c r="F161" s="27">
        <v>2800000</v>
      </c>
      <c r="G161" s="128"/>
      <c r="H161" s="128"/>
      <c r="I161" s="128"/>
      <c r="J161" s="128"/>
      <c r="K161" s="128">
        <v>700000</v>
      </c>
      <c r="L161" s="128">
        <v>700000</v>
      </c>
      <c r="M161" s="128">
        <v>1400000</v>
      </c>
      <c r="N161" s="124" t="s">
        <v>27</v>
      </c>
    </row>
    <row r="162" spans="2:14" ht="33.75">
      <c r="B162" s="24"/>
      <c r="C162" s="24"/>
      <c r="D162" s="34" t="s">
        <v>342</v>
      </c>
      <c r="E162" s="90" t="s">
        <v>216</v>
      </c>
      <c r="F162" s="27">
        <v>2100000</v>
      </c>
      <c r="G162" s="128"/>
      <c r="H162" s="128"/>
      <c r="I162" s="128"/>
      <c r="J162" s="128">
        <v>150000</v>
      </c>
      <c r="K162" s="128">
        <v>850000</v>
      </c>
      <c r="L162" s="128">
        <v>1100000</v>
      </c>
      <c r="M162" s="128"/>
      <c r="N162" s="124" t="s">
        <v>27</v>
      </c>
    </row>
    <row r="163" spans="2:14" ht="22.5">
      <c r="B163" s="24"/>
      <c r="C163" s="24"/>
      <c r="D163" s="34" t="s">
        <v>343</v>
      </c>
      <c r="E163" s="90" t="s">
        <v>217</v>
      </c>
      <c r="F163" s="27">
        <v>700000</v>
      </c>
      <c r="G163" s="128"/>
      <c r="H163" s="128"/>
      <c r="I163" s="128"/>
      <c r="J163" s="128"/>
      <c r="K163" s="128">
        <v>100000</v>
      </c>
      <c r="L163" s="128">
        <v>300000</v>
      </c>
      <c r="M163" s="128">
        <v>300000</v>
      </c>
      <c r="N163" s="124" t="s">
        <v>27</v>
      </c>
    </row>
    <row r="164" spans="2:14" ht="45">
      <c r="B164" s="24"/>
      <c r="C164" s="24"/>
      <c r="D164" s="34" t="s">
        <v>344</v>
      </c>
      <c r="E164" s="90" t="s">
        <v>218</v>
      </c>
      <c r="F164" s="27">
        <v>2100000</v>
      </c>
      <c r="G164" s="128"/>
      <c r="H164" s="128">
        <v>100000</v>
      </c>
      <c r="I164" s="128">
        <v>100000</v>
      </c>
      <c r="J164" s="128">
        <v>100000</v>
      </c>
      <c r="K164" s="128">
        <v>600000</v>
      </c>
      <c r="L164" s="128">
        <v>600000</v>
      </c>
      <c r="M164" s="128">
        <v>600000</v>
      </c>
      <c r="N164" s="124" t="s">
        <v>27</v>
      </c>
    </row>
    <row r="165" spans="2:14" ht="33.75">
      <c r="B165" s="24"/>
      <c r="C165" s="24"/>
      <c r="D165" s="34" t="s">
        <v>345</v>
      </c>
      <c r="E165" s="90" t="s">
        <v>219</v>
      </c>
      <c r="F165" s="27">
        <v>840000</v>
      </c>
      <c r="G165" s="128"/>
      <c r="H165" s="128"/>
      <c r="I165" s="128"/>
      <c r="J165" s="128"/>
      <c r="K165" s="128">
        <v>200000</v>
      </c>
      <c r="L165" s="128">
        <v>320000</v>
      </c>
      <c r="M165" s="128">
        <v>320000</v>
      </c>
      <c r="N165" s="124" t="s">
        <v>27</v>
      </c>
    </row>
    <row r="166" spans="2:14" ht="22.5">
      <c r="B166" s="24"/>
      <c r="C166" s="24"/>
      <c r="D166" s="34" t="s">
        <v>346</v>
      </c>
      <c r="E166" s="90" t="s">
        <v>220</v>
      </c>
      <c r="F166" s="27">
        <v>15400000</v>
      </c>
      <c r="G166" s="128"/>
      <c r="H166" s="128">
        <v>1000000</v>
      </c>
      <c r="I166" s="128">
        <v>1600000</v>
      </c>
      <c r="J166" s="128">
        <v>2400000</v>
      </c>
      <c r="K166" s="128">
        <v>2400000</v>
      </c>
      <c r="L166" s="128">
        <v>4000000</v>
      </c>
      <c r="M166" s="128">
        <v>4000000</v>
      </c>
      <c r="N166" s="124" t="s">
        <v>27</v>
      </c>
    </row>
    <row r="167" spans="2:14" ht="22.5">
      <c r="B167" s="24"/>
      <c r="C167" s="24"/>
      <c r="D167" s="34" t="s">
        <v>347</v>
      </c>
      <c r="E167" s="91" t="s">
        <v>221</v>
      </c>
      <c r="F167" s="27">
        <v>4000000</v>
      </c>
      <c r="G167" s="128"/>
      <c r="H167" s="128">
        <v>2000000</v>
      </c>
      <c r="I167" s="128">
        <v>2000000</v>
      </c>
      <c r="J167" s="128"/>
      <c r="K167" s="128"/>
      <c r="L167" s="128"/>
      <c r="M167" s="128"/>
      <c r="N167" s="124" t="s">
        <v>27</v>
      </c>
    </row>
    <row r="168" spans="1:14" s="2" customFormat="1" ht="12">
      <c r="A168" s="103">
        <v>1</v>
      </c>
      <c r="B168" s="24"/>
      <c r="C168" s="24"/>
      <c r="D168" s="34" t="s">
        <v>348</v>
      </c>
      <c r="E168" s="92" t="s">
        <v>222</v>
      </c>
      <c r="F168" s="27">
        <v>300000</v>
      </c>
      <c r="G168" s="131">
        <v>300000</v>
      </c>
      <c r="H168" s="131"/>
      <c r="I168" s="131"/>
      <c r="J168" s="131"/>
      <c r="K168" s="131"/>
      <c r="L168" s="131"/>
      <c r="M168" s="131"/>
      <c r="N168" s="124"/>
    </row>
    <row r="169" spans="2:14" ht="12.75" customHeight="1">
      <c r="B169" s="24"/>
      <c r="C169" s="56" t="s">
        <v>349</v>
      </c>
      <c r="D169" s="63"/>
      <c r="E169" s="93" t="s">
        <v>224</v>
      </c>
      <c r="F169" s="27"/>
      <c r="G169" s="128"/>
      <c r="H169" s="128"/>
      <c r="I169" s="128"/>
      <c r="J169" s="128"/>
      <c r="K169" s="128"/>
      <c r="L169" s="128"/>
      <c r="M169" s="128"/>
      <c r="N169" s="124"/>
    </row>
    <row r="170" spans="2:14" ht="27.75" customHeight="1">
      <c r="B170" s="24"/>
      <c r="C170" s="127"/>
      <c r="D170" s="57" t="s">
        <v>350</v>
      </c>
      <c r="E170" s="94" t="s">
        <v>226</v>
      </c>
      <c r="F170" s="27">
        <v>44800</v>
      </c>
      <c r="G170" s="128">
        <v>4400</v>
      </c>
      <c r="H170" s="128"/>
      <c r="I170" s="128">
        <v>40400</v>
      </c>
      <c r="J170" s="128"/>
      <c r="K170" s="128"/>
      <c r="L170" s="128"/>
      <c r="M170" s="128"/>
      <c r="N170" s="124"/>
    </row>
    <row r="171" spans="2:14" ht="22.5">
      <c r="B171" s="24"/>
      <c r="C171" s="30"/>
      <c r="D171" s="57" t="s">
        <v>351</v>
      </c>
      <c r="E171" s="94" t="s">
        <v>228</v>
      </c>
      <c r="F171" s="27">
        <v>16800</v>
      </c>
      <c r="G171" s="128">
        <v>16800</v>
      </c>
      <c r="H171" s="128"/>
      <c r="I171" s="128">
        <f aca="true" t="shared" si="0" ref="I171:I176">F171</f>
        <v>16800</v>
      </c>
      <c r="J171" s="128"/>
      <c r="K171" s="128"/>
      <c r="L171" s="128"/>
      <c r="M171" s="128"/>
      <c r="N171" s="124"/>
    </row>
    <row r="172" spans="2:14" ht="22.5">
      <c r="B172" s="24"/>
      <c r="C172" s="30"/>
      <c r="D172" s="57" t="s">
        <v>352</v>
      </c>
      <c r="E172" s="94" t="s">
        <v>229</v>
      </c>
      <c r="F172" s="27">
        <v>22400</v>
      </c>
      <c r="G172" s="128"/>
      <c r="H172" s="128"/>
      <c r="I172" s="128">
        <f t="shared" si="0"/>
        <v>22400</v>
      </c>
      <c r="J172" s="128"/>
      <c r="K172" s="128"/>
      <c r="L172" s="128"/>
      <c r="M172" s="128"/>
      <c r="N172" s="124"/>
    </row>
    <row r="173" spans="2:14" ht="24.75" customHeight="1">
      <c r="B173" s="24"/>
      <c r="C173" s="30"/>
      <c r="D173" s="57" t="s">
        <v>353</v>
      </c>
      <c r="E173" s="94" t="s">
        <v>230</v>
      </c>
      <c r="F173" s="27">
        <v>35000</v>
      </c>
      <c r="G173" s="128">
        <v>4000</v>
      </c>
      <c r="H173" s="128"/>
      <c r="I173" s="128">
        <v>31000</v>
      </c>
      <c r="J173" s="128"/>
      <c r="K173" s="128"/>
      <c r="L173" s="128"/>
      <c r="M173" s="128"/>
      <c r="N173" s="124"/>
    </row>
    <row r="174" spans="2:14" ht="24" customHeight="1">
      <c r="B174" s="24"/>
      <c r="C174" s="30"/>
      <c r="D174" s="57" t="s">
        <v>354</v>
      </c>
      <c r="E174" s="94" t="s">
        <v>231</v>
      </c>
      <c r="F174" s="27">
        <v>16800</v>
      </c>
      <c r="G174" s="128"/>
      <c r="H174" s="128"/>
      <c r="I174" s="128">
        <f t="shared" si="0"/>
        <v>16800</v>
      </c>
      <c r="J174" s="128"/>
      <c r="K174" s="128"/>
      <c r="L174" s="128"/>
      <c r="M174" s="128"/>
      <c r="N174" s="124"/>
    </row>
    <row r="175" spans="2:14" ht="24.75" customHeight="1">
      <c r="B175" s="24"/>
      <c r="C175" s="30"/>
      <c r="D175" s="57" t="s">
        <v>355</v>
      </c>
      <c r="E175" s="94" t="s">
        <v>232</v>
      </c>
      <c r="F175" s="27">
        <v>23800</v>
      </c>
      <c r="G175" s="27">
        <f>'[1]ocena'!I179</f>
        <v>23800</v>
      </c>
      <c r="H175" s="128"/>
      <c r="I175" s="128"/>
      <c r="J175" s="128"/>
      <c r="K175" s="128"/>
      <c r="L175" s="128"/>
      <c r="M175" s="128"/>
      <c r="N175" s="124"/>
    </row>
    <row r="176" spans="2:14" ht="22.5">
      <c r="B176" s="24"/>
      <c r="C176" s="30"/>
      <c r="D176" s="57" t="s">
        <v>356</v>
      </c>
      <c r="E176" s="94" t="s">
        <v>233</v>
      </c>
      <c r="F176" s="27">
        <v>61600</v>
      </c>
      <c r="G176" s="128"/>
      <c r="H176" s="128"/>
      <c r="I176" s="128">
        <f t="shared" si="0"/>
        <v>61600</v>
      </c>
      <c r="J176" s="128"/>
      <c r="K176" s="128"/>
      <c r="L176" s="128"/>
      <c r="M176" s="128"/>
      <c r="N176" s="124"/>
    </row>
    <row r="177" spans="2:14" ht="22.5">
      <c r="B177" s="24"/>
      <c r="C177" s="30"/>
      <c r="D177" s="57" t="s">
        <v>357</v>
      </c>
      <c r="E177" s="94" t="s">
        <v>234</v>
      </c>
      <c r="F177" s="27">
        <v>231000</v>
      </c>
      <c r="G177" s="128"/>
      <c r="H177" s="128"/>
      <c r="I177" s="128"/>
      <c r="J177" s="128">
        <f>F177</f>
        <v>231000</v>
      </c>
      <c r="K177" s="128"/>
      <c r="L177" s="128"/>
      <c r="M177" s="128"/>
      <c r="N177" s="124"/>
    </row>
    <row r="178" spans="2:14" ht="13.5" customHeight="1">
      <c r="B178" s="24"/>
      <c r="C178" s="30"/>
      <c r="D178" s="57" t="s">
        <v>358</v>
      </c>
      <c r="E178" s="95" t="s">
        <v>235</v>
      </c>
      <c r="F178" s="27">
        <v>33600</v>
      </c>
      <c r="G178" s="128"/>
      <c r="H178" s="128"/>
      <c r="I178" s="128"/>
      <c r="J178" s="128">
        <f>F178</f>
        <v>33600</v>
      </c>
      <c r="K178" s="128"/>
      <c r="L178" s="128"/>
      <c r="M178" s="128"/>
      <c r="N178" s="124"/>
    </row>
    <row r="179" spans="2:14" ht="14.25" customHeight="1">
      <c r="B179" s="24"/>
      <c r="C179" s="30"/>
      <c r="D179" s="57" t="s">
        <v>359</v>
      </c>
      <c r="E179" s="95" t="s">
        <v>236</v>
      </c>
      <c r="F179" s="27">
        <v>26600</v>
      </c>
      <c r="G179" s="128">
        <v>20000</v>
      </c>
      <c r="H179" s="128">
        <v>6600</v>
      </c>
      <c r="I179" s="128"/>
      <c r="J179" s="128"/>
      <c r="K179" s="128"/>
      <c r="L179" s="128"/>
      <c r="M179" s="128"/>
      <c r="N179" s="124"/>
    </row>
    <row r="180" spans="1:14" ht="13.5" customHeight="1">
      <c r="A180" s="103">
        <v>1</v>
      </c>
      <c r="B180" s="16">
        <v>9</v>
      </c>
      <c r="C180" s="16"/>
      <c r="D180" s="54"/>
      <c r="E180" s="18" t="s">
        <v>237</v>
      </c>
      <c r="F180" s="27"/>
      <c r="G180" s="128"/>
      <c r="H180" s="128"/>
      <c r="I180" s="128"/>
      <c r="J180" s="128"/>
      <c r="K180" s="128"/>
      <c r="L180" s="128"/>
      <c r="M180" s="128"/>
      <c r="N180" s="124"/>
    </row>
    <row r="181" spans="1:14" ht="22.5">
      <c r="A181" s="103">
        <v>1</v>
      </c>
      <c r="B181" s="12"/>
      <c r="C181" s="56" t="s">
        <v>238</v>
      </c>
      <c r="D181" s="17"/>
      <c r="E181" s="96" t="s">
        <v>276</v>
      </c>
      <c r="F181" s="27"/>
      <c r="G181" s="128"/>
      <c r="H181" s="128"/>
      <c r="I181" s="128"/>
      <c r="J181" s="128"/>
      <c r="K181" s="128"/>
      <c r="L181" s="128"/>
      <c r="M181" s="128"/>
      <c r="N181" s="124"/>
    </row>
    <row r="182" spans="1:14" ht="12">
      <c r="A182" s="103">
        <v>1</v>
      </c>
      <c r="B182" s="24"/>
      <c r="C182" s="24"/>
      <c r="D182" s="34" t="s">
        <v>239</v>
      </c>
      <c r="E182" s="62" t="s">
        <v>240</v>
      </c>
      <c r="F182" s="27">
        <v>1600000</v>
      </c>
      <c r="G182" s="128">
        <v>100000</v>
      </c>
      <c r="H182" s="128">
        <v>1500000</v>
      </c>
      <c r="I182" s="128"/>
      <c r="J182" s="128"/>
      <c r="K182" s="128"/>
      <c r="L182" s="128"/>
      <c r="M182" s="128"/>
      <c r="N182" s="124" t="s">
        <v>12</v>
      </c>
    </row>
    <row r="183" spans="1:14" ht="15" customHeight="1">
      <c r="A183" s="103">
        <v>1</v>
      </c>
      <c r="B183" s="24"/>
      <c r="C183" s="24"/>
      <c r="D183" s="34" t="s">
        <v>241</v>
      </c>
      <c r="E183" s="62" t="s">
        <v>242</v>
      </c>
      <c r="F183" s="27">
        <v>14000000</v>
      </c>
      <c r="G183" s="128"/>
      <c r="H183" s="128">
        <v>1500000</v>
      </c>
      <c r="I183" s="128">
        <v>3000000</v>
      </c>
      <c r="J183" s="128">
        <v>3000000</v>
      </c>
      <c r="K183" s="128">
        <v>6500000</v>
      </c>
      <c r="L183" s="128"/>
      <c r="M183" s="128"/>
      <c r="N183" s="124" t="s">
        <v>12</v>
      </c>
    </row>
    <row r="184" spans="1:14" s="2" customFormat="1" ht="12">
      <c r="A184" s="103">
        <v>1</v>
      </c>
      <c r="B184" s="24"/>
      <c r="C184" s="24"/>
      <c r="D184" s="34" t="s">
        <v>243</v>
      </c>
      <c r="E184" s="62" t="s">
        <v>244</v>
      </c>
      <c r="F184" s="27">
        <v>26000000</v>
      </c>
      <c r="G184" s="131">
        <v>12500000</v>
      </c>
      <c r="H184" s="131">
        <f>1460000+5000000</f>
        <v>6460000</v>
      </c>
      <c r="I184" s="131">
        <f>7000000+40000-413688</f>
        <v>6626312</v>
      </c>
      <c r="J184" s="131"/>
      <c r="K184" s="131"/>
      <c r="L184" s="131"/>
      <c r="M184" s="131"/>
      <c r="N184" s="124" t="s">
        <v>12</v>
      </c>
    </row>
    <row r="185" spans="1:14" s="3" customFormat="1" ht="13.5" customHeight="1">
      <c r="A185" s="162">
        <v>1</v>
      </c>
      <c r="B185" s="16">
        <v>10</v>
      </c>
      <c r="C185" s="16"/>
      <c r="D185" s="18"/>
      <c r="E185" s="18" t="s">
        <v>245</v>
      </c>
      <c r="F185" s="27"/>
      <c r="G185" s="128"/>
      <c r="H185" s="128"/>
      <c r="I185" s="128"/>
      <c r="J185" s="128"/>
      <c r="K185" s="128"/>
      <c r="L185" s="128"/>
      <c r="M185" s="128"/>
      <c r="N185" s="124"/>
    </row>
    <row r="186" spans="1:14" s="3" customFormat="1" ht="14.25" customHeight="1">
      <c r="A186" s="162">
        <v>1</v>
      </c>
      <c r="B186" s="12"/>
      <c r="C186" s="56" t="s">
        <v>246</v>
      </c>
      <c r="D186" s="17"/>
      <c r="E186" s="97" t="s">
        <v>278</v>
      </c>
      <c r="F186" s="27"/>
      <c r="G186" s="128"/>
      <c r="H186" s="128"/>
      <c r="I186" s="128"/>
      <c r="J186" s="128"/>
      <c r="K186" s="128"/>
      <c r="L186" s="128"/>
      <c r="M186" s="128"/>
      <c r="N186" s="124"/>
    </row>
    <row r="187" spans="1:14" s="3" customFormat="1" ht="34.5" customHeight="1">
      <c r="A187" s="162">
        <v>1</v>
      </c>
      <c r="B187" s="264"/>
      <c r="C187" s="24"/>
      <c r="D187" s="34" t="s">
        <v>247</v>
      </c>
      <c r="E187" s="98" t="s">
        <v>248</v>
      </c>
      <c r="F187" s="27">
        <v>30000000</v>
      </c>
      <c r="G187" s="128">
        <v>425000</v>
      </c>
      <c r="H187" s="128">
        <v>3000000</v>
      </c>
      <c r="I187" s="128">
        <v>10000000</v>
      </c>
      <c r="J187" s="128">
        <v>10000000</v>
      </c>
      <c r="K187" s="128">
        <v>6575000</v>
      </c>
      <c r="L187" s="128"/>
      <c r="M187" s="128"/>
      <c r="N187" s="124" t="s">
        <v>12</v>
      </c>
    </row>
    <row r="188" spans="1:14" s="3" customFormat="1" ht="33.75">
      <c r="A188" s="162"/>
      <c r="B188" s="264"/>
      <c r="C188" s="24"/>
      <c r="D188" s="34" t="s">
        <v>249</v>
      </c>
      <c r="E188" s="98" t="s">
        <v>250</v>
      </c>
      <c r="F188" s="27">
        <v>840000</v>
      </c>
      <c r="G188" s="128"/>
      <c r="H188" s="128"/>
      <c r="I188" s="128">
        <v>840000</v>
      </c>
      <c r="J188" s="128"/>
      <c r="K188" s="128"/>
      <c r="L188" s="128"/>
      <c r="M188" s="128"/>
      <c r="N188" s="124" t="s">
        <v>12</v>
      </c>
    </row>
    <row r="189" spans="1:14" s="3" customFormat="1" ht="12">
      <c r="A189" s="162">
        <v>1</v>
      </c>
      <c r="B189" s="264"/>
      <c r="C189" s="24"/>
      <c r="D189" s="34" t="s">
        <v>252</v>
      </c>
      <c r="E189" s="98" t="s">
        <v>251</v>
      </c>
      <c r="F189" s="27">
        <v>17223346</v>
      </c>
      <c r="G189" s="128">
        <v>16401</v>
      </c>
      <c r="H189" s="128"/>
      <c r="I189" s="128"/>
      <c r="J189" s="128"/>
      <c r="K189" s="128"/>
      <c r="L189" s="128"/>
      <c r="M189" s="128"/>
      <c r="N189" s="124"/>
    </row>
    <row r="190" spans="1:14" s="3" customFormat="1" ht="22.5">
      <c r="A190" s="162"/>
      <c r="B190" s="264"/>
      <c r="C190" s="24"/>
      <c r="D190" s="34" t="s">
        <v>254</v>
      </c>
      <c r="E190" s="98" t="s">
        <v>253</v>
      </c>
      <c r="F190" s="27">
        <v>980000</v>
      </c>
      <c r="G190" s="128"/>
      <c r="H190" s="128">
        <v>400000</v>
      </c>
      <c r="I190" s="128">
        <v>580000</v>
      </c>
      <c r="J190" s="128"/>
      <c r="K190" s="128"/>
      <c r="L190" s="128"/>
      <c r="M190" s="128"/>
      <c r="N190" s="124" t="s">
        <v>12</v>
      </c>
    </row>
    <row r="191" spans="1:14" s="3" customFormat="1" ht="22.5">
      <c r="A191" s="162">
        <v>1</v>
      </c>
      <c r="B191" s="264"/>
      <c r="C191" s="24"/>
      <c r="D191" s="34" t="s">
        <v>277</v>
      </c>
      <c r="E191" s="98" t="s">
        <v>255</v>
      </c>
      <c r="F191" s="27">
        <v>3300000</v>
      </c>
      <c r="G191" s="128">
        <v>25000</v>
      </c>
      <c r="H191" s="128">
        <v>425000</v>
      </c>
      <c r="I191" s="128">
        <v>2000000</v>
      </c>
      <c r="J191" s="128">
        <v>850000</v>
      </c>
      <c r="K191" s="128"/>
      <c r="L191" s="128"/>
      <c r="M191" s="128"/>
      <c r="N191" s="124" t="s">
        <v>12</v>
      </c>
    </row>
    <row r="192" spans="1:14" s="3" customFormat="1" ht="22.5">
      <c r="A192" s="162">
        <v>1</v>
      </c>
      <c r="B192" s="264"/>
      <c r="C192" s="141"/>
      <c r="D192" s="34" t="s">
        <v>360</v>
      </c>
      <c r="E192" s="99" t="s">
        <v>256</v>
      </c>
      <c r="F192" s="27">
        <v>2500000</v>
      </c>
      <c r="G192" s="128">
        <v>600000</v>
      </c>
      <c r="H192" s="128">
        <v>1900000</v>
      </c>
      <c r="I192" s="128"/>
      <c r="J192" s="128"/>
      <c r="K192" s="128"/>
      <c r="L192" s="128"/>
      <c r="M192" s="128"/>
      <c r="N192" s="124"/>
    </row>
    <row r="193" spans="1:14" s="3" customFormat="1" ht="12">
      <c r="A193" s="162">
        <v>1</v>
      </c>
      <c r="B193" s="264"/>
      <c r="C193" s="141"/>
      <c r="D193" s="34" t="s">
        <v>361</v>
      </c>
      <c r="E193" s="99" t="s">
        <v>257</v>
      </c>
      <c r="F193" s="27">
        <v>436943</v>
      </c>
      <c r="G193" s="128">
        <v>10000</v>
      </c>
      <c r="H193" s="128"/>
      <c r="I193" s="128"/>
      <c r="J193" s="128"/>
      <c r="K193" s="128"/>
      <c r="L193" s="128"/>
      <c r="M193" s="128"/>
      <c r="N193" s="124"/>
    </row>
    <row r="194" spans="1:14" s="3" customFormat="1" ht="21" customHeight="1">
      <c r="A194" s="162">
        <v>1</v>
      </c>
      <c r="B194" s="264"/>
      <c r="C194" s="24"/>
      <c r="D194" s="34" t="s">
        <v>362</v>
      </c>
      <c r="E194" s="99" t="s">
        <v>258</v>
      </c>
      <c r="F194" s="27">
        <v>1636000</v>
      </c>
      <c r="G194" s="128">
        <v>525000</v>
      </c>
      <c r="H194" s="128">
        <v>1111000</v>
      </c>
      <c r="I194" s="128"/>
      <c r="J194" s="128"/>
      <c r="K194" s="128"/>
      <c r="L194" s="128"/>
      <c r="M194" s="128"/>
      <c r="N194" s="124"/>
    </row>
    <row r="195" spans="1:14" s="3" customFormat="1" ht="14.25" customHeight="1">
      <c r="A195" s="162"/>
      <c r="B195" s="264"/>
      <c r="C195" s="24"/>
      <c r="D195" s="34" t="s">
        <v>363</v>
      </c>
      <c r="E195" s="100" t="s">
        <v>259</v>
      </c>
      <c r="F195" s="27">
        <v>120000</v>
      </c>
      <c r="G195" s="128"/>
      <c r="H195" s="128"/>
      <c r="I195" s="128">
        <v>120000</v>
      </c>
      <c r="J195" s="128"/>
      <c r="K195" s="128"/>
      <c r="L195" s="128"/>
      <c r="M195" s="128"/>
      <c r="N195" s="124"/>
    </row>
    <row r="196" spans="1:14" s="3" customFormat="1" ht="14.25" customHeight="1">
      <c r="A196" s="162"/>
      <c r="B196" s="47"/>
      <c r="C196" s="47"/>
      <c r="D196" s="34" t="s">
        <v>364</v>
      </c>
      <c r="E196" s="100" t="s">
        <v>260</v>
      </c>
      <c r="F196" s="27">
        <v>500000</v>
      </c>
      <c r="G196" s="128"/>
      <c r="H196" s="128">
        <v>30000</v>
      </c>
      <c r="I196" s="128">
        <v>470000</v>
      </c>
      <c r="J196" s="128"/>
      <c r="K196" s="128"/>
      <c r="L196" s="128"/>
      <c r="M196" s="128"/>
      <c r="N196" s="124"/>
    </row>
    <row r="197" spans="1:14" ht="12">
      <c r="A197" s="103">
        <v>1</v>
      </c>
      <c r="B197" s="142"/>
      <c r="C197" s="142"/>
      <c r="D197" s="143"/>
      <c r="E197" s="144" t="s">
        <v>261</v>
      </c>
      <c r="F197" s="182">
        <f>SUM(F15:F196)</f>
        <v>652612124</v>
      </c>
      <c r="G197" s="182">
        <f aca="true" t="shared" si="1" ref="G197:M197">SUM(G15:G196)</f>
        <v>61870536</v>
      </c>
      <c r="H197" s="182">
        <f t="shared" si="1"/>
        <v>98230680</v>
      </c>
      <c r="I197" s="182">
        <f t="shared" si="1"/>
        <v>113928912</v>
      </c>
      <c r="J197" s="182">
        <f t="shared" si="1"/>
        <v>120591020</v>
      </c>
      <c r="K197" s="182">
        <f t="shared" si="1"/>
        <v>88627820</v>
      </c>
      <c r="L197" s="182">
        <f t="shared" si="1"/>
        <v>81324161</v>
      </c>
      <c r="M197" s="182">
        <f t="shared" si="1"/>
        <v>59697900</v>
      </c>
      <c r="N197" s="145"/>
    </row>
    <row r="198" ht="12">
      <c r="N198" s="64"/>
    </row>
    <row r="199" spans="7:14" ht="12">
      <c r="G199" s="65"/>
      <c r="N199" s="64"/>
    </row>
    <row r="200" ht="12">
      <c r="N200" s="64"/>
    </row>
    <row r="201" spans="2:14" ht="12">
      <c r="B201" s="15"/>
      <c r="C201" s="15"/>
      <c r="D201" s="59"/>
      <c r="E201" s="10"/>
      <c r="F201" s="66"/>
      <c r="N201" s="64"/>
    </row>
    <row r="202" spans="2:14" ht="12">
      <c r="B202" s="15"/>
      <c r="C202" s="15"/>
      <c r="D202" s="59"/>
      <c r="E202" s="10"/>
      <c r="F202" s="66"/>
      <c r="N202" s="64"/>
    </row>
    <row r="203" ht="12">
      <c r="N203" s="64"/>
    </row>
    <row r="204" ht="12">
      <c r="N204" s="64"/>
    </row>
    <row r="205" ht="12">
      <c r="N205" s="64"/>
    </row>
    <row r="206" ht="12">
      <c r="N206" s="64"/>
    </row>
    <row r="207" ht="12">
      <c r="N207" s="64"/>
    </row>
    <row r="208" ht="12">
      <c r="N208" s="64"/>
    </row>
    <row r="209" ht="12">
      <c r="N209" s="64"/>
    </row>
    <row r="210" ht="12">
      <c r="N210" s="64"/>
    </row>
    <row r="211" ht="12">
      <c r="N211" s="64"/>
    </row>
    <row r="212" ht="12">
      <c r="N212" s="64"/>
    </row>
    <row r="213" ht="12">
      <c r="N213" s="64"/>
    </row>
    <row r="214" ht="12">
      <c r="N214" s="64"/>
    </row>
    <row r="215" ht="12">
      <c r="N215" s="64"/>
    </row>
    <row r="216" ht="12">
      <c r="N216" s="64"/>
    </row>
    <row r="217" ht="12">
      <c r="N217" s="64"/>
    </row>
    <row r="218" ht="12">
      <c r="N218" s="64"/>
    </row>
    <row r="219" ht="12">
      <c r="N219" s="64"/>
    </row>
    <row r="220" ht="12">
      <c r="N220" s="64"/>
    </row>
    <row r="221" ht="12">
      <c r="N221" s="64"/>
    </row>
    <row r="222" ht="12">
      <c r="N222" s="64"/>
    </row>
    <row r="223" ht="12">
      <c r="N223" s="64"/>
    </row>
    <row r="224" ht="12">
      <c r="N224" s="64"/>
    </row>
    <row r="225" ht="12">
      <c r="N225" s="64"/>
    </row>
    <row r="226" ht="12">
      <c r="N226" s="64"/>
    </row>
    <row r="227" ht="12">
      <c r="N227" s="64"/>
    </row>
    <row r="228" ht="12">
      <c r="N228" s="64"/>
    </row>
    <row r="229" ht="12">
      <c r="N229" s="64"/>
    </row>
    <row r="230" ht="12">
      <c r="N230" s="64"/>
    </row>
    <row r="231" ht="12">
      <c r="N231" s="64"/>
    </row>
    <row r="232" ht="12">
      <c r="N232" s="64"/>
    </row>
    <row r="233" ht="12">
      <c r="N233" s="64"/>
    </row>
    <row r="234" ht="12">
      <c r="N234" s="64"/>
    </row>
    <row r="235" ht="12">
      <c r="N235" s="64"/>
    </row>
    <row r="236" ht="12">
      <c r="N236" s="64"/>
    </row>
    <row r="237" ht="12">
      <c r="N237" s="64"/>
    </row>
    <row r="238" ht="12">
      <c r="N238" s="64"/>
    </row>
    <row r="239" ht="12">
      <c r="N239" s="64"/>
    </row>
    <row r="240" ht="12">
      <c r="N240" s="64"/>
    </row>
    <row r="241" ht="12">
      <c r="N241" s="64"/>
    </row>
    <row r="242" ht="12">
      <c r="N242" s="64"/>
    </row>
    <row r="243" ht="12">
      <c r="N243" s="64"/>
    </row>
    <row r="244" ht="12">
      <c r="N244" s="64"/>
    </row>
    <row r="245" ht="12">
      <c r="N245" s="64"/>
    </row>
    <row r="246" ht="12">
      <c r="N246" s="64"/>
    </row>
    <row r="247" ht="12">
      <c r="N247" s="64"/>
    </row>
    <row r="248" ht="12">
      <c r="N248" s="64"/>
    </row>
    <row r="249" ht="12">
      <c r="N249" s="64"/>
    </row>
    <row r="250" ht="12">
      <c r="N250" s="64"/>
    </row>
    <row r="251" ht="12">
      <c r="N251" s="64"/>
    </row>
    <row r="252" ht="12">
      <c r="N252" s="64"/>
    </row>
    <row r="253" ht="12">
      <c r="N253" s="64"/>
    </row>
    <row r="254" ht="12">
      <c r="N254" s="64"/>
    </row>
    <row r="255" ht="12">
      <c r="N255" s="64"/>
    </row>
    <row r="256" ht="12">
      <c r="N256" s="64"/>
    </row>
    <row r="257" ht="12">
      <c r="N257" s="64"/>
    </row>
    <row r="258" ht="12">
      <c r="N258" s="64"/>
    </row>
    <row r="259" ht="12">
      <c r="N259" s="64"/>
    </row>
    <row r="260" ht="12">
      <c r="N260" s="64"/>
    </row>
    <row r="261" ht="12">
      <c r="N261" s="64"/>
    </row>
    <row r="262" ht="12">
      <c r="N262" s="64"/>
    </row>
    <row r="263" ht="12">
      <c r="N263" s="64"/>
    </row>
    <row r="264" ht="12">
      <c r="N264" s="64"/>
    </row>
    <row r="265" ht="12">
      <c r="N265" s="64"/>
    </row>
    <row r="266" ht="12">
      <c r="N266" s="64"/>
    </row>
    <row r="267" ht="12">
      <c r="N267" s="64"/>
    </row>
    <row r="268" ht="12">
      <c r="N268" s="64"/>
    </row>
    <row r="269" ht="12">
      <c r="N269" s="64"/>
    </row>
    <row r="270" ht="12">
      <c r="N270" s="64"/>
    </row>
    <row r="271" ht="12">
      <c r="N271" s="64"/>
    </row>
    <row r="272" ht="12">
      <c r="N272" s="64"/>
    </row>
    <row r="273" ht="12">
      <c r="N273" s="64"/>
    </row>
    <row r="274" ht="12">
      <c r="N274" s="64"/>
    </row>
    <row r="275" ht="12">
      <c r="N275" s="64"/>
    </row>
    <row r="276" ht="12">
      <c r="N276" s="64"/>
    </row>
    <row r="277" ht="12">
      <c r="N277" s="64"/>
    </row>
    <row r="278" ht="12">
      <c r="N278" s="64"/>
    </row>
    <row r="279" ht="12">
      <c r="N279" s="64"/>
    </row>
    <row r="280" ht="12">
      <c r="N280" s="64"/>
    </row>
    <row r="281" ht="12">
      <c r="N281" s="64"/>
    </row>
    <row r="282" ht="12">
      <c r="N282" s="64"/>
    </row>
    <row r="283" ht="12">
      <c r="N283" s="64"/>
    </row>
    <row r="284" ht="12">
      <c r="N284" s="64"/>
    </row>
    <row r="285" ht="12">
      <c r="N285" s="64"/>
    </row>
    <row r="286" ht="12">
      <c r="N286" s="64"/>
    </row>
    <row r="287" ht="12">
      <c r="N287" s="64"/>
    </row>
    <row r="288" ht="12">
      <c r="N288" s="64"/>
    </row>
    <row r="289" ht="12">
      <c r="N289" s="64"/>
    </row>
    <row r="290" ht="12">
      <c r="N290" s="64"/>
    </row>
    <row r="291" ht="12">
      <c r="N291" s="64"/>
    </row>
    <row r="292" ht="12">
      <c r="N292" s="64"/>
    </row>
    <row r="293" ht="12">
      <c r="N293" s="64"/>
    </row>
    <row r="294" ht="12">
      <c r="N294" s="64"/>
    </row>
    <row r="295" ht="12">
      <c r="N295" s="64"/>
    </row>
    <row r="296" ht="12">
      <c r="N296" s="64"/>
    </row>
    <row r="297" ht="12">
      <c r="N297" s="64"/>
    </row>
    <row r="298" ht="12">
      <c r="N298" s="64"/>
    </row>
    <row r="299" ht="12">
      <c r="N299" s="64"/>
    </row>
    <row r="300" ht="12">
      <c r="N300" s="64"/>
    </row>
    <row r="301" ht="12">
      <c r="N301" s="64"/>
    </row>
    <row r="302" ht="12">
      <c r="N302" s="64"/>
    </row>
    <row r="303" ht="12">
      <c r="N303" s="64"/>
    </row>
    <row r="304" ht="12">
      <c r="N304" s="64"/>
    </row>
    <row r="305" ht="12">
      <c r="N305" s="64"/>
    </row>
    <row r="306" ht="12">
      <c r="N306" s="64"/>
    </row>
    <row r="307" ht="12">
      <c r="N307" s="64"/>
    </row>
    <row r="308" ht="12">
      <c r="N308" s="64"/>
    </row>
    <row r="309" ht="12">
      <c r="N309" s="64"/>
    </row>
    <row r="310" ht="12">
      <c r="N310" s="64"/>
    </row>
    <row r="311" ht="12">
      <c r="N311" s="64"/>
    </row>
    <row r="312" ht="12">
      <c r="N312" s="64"/>
    </row>
    <row r="313" ht="12">
      <c r="N313" s="64"/>
    </row>
    <row r="314" ht="12">
      <c r="N314" s="64"/>
    </row>
    <row r="315" ht="12">
      <c r="N315" s="64"/>
    </row>
    <row r="316" ht="12">
      <c r="N316" s="64"/>
    </row>
    <row r="317" ht="12">
      <c r="N317" s="64"/>
    </row>
    <row r="318" ht="12">
      <c r="N318" s="64"/>
    </row>
    <row r="319" ht="12">
      <c r="N319" s="64"/>
    </row>
    <row r="320" ht="12">
      <c r="N320" s="64"/>
    </row>
    <row r="321" ht="12">
      <c r="N321" s="64"/>
    </row>
    <row r="322" ht="12">
      <c r="N322" s="64"/>
    </row>
    <row r="323" ht="12">
      <c r="N323" s="64"/>
    </row>
    <row r="324" ht="12">
      <c r="N324" s="64"/>
    </row>
    <row r="325" ht="12">
      <c r="N325" s="64"/>
    </row>
    <row r="326" ht="12">
      <c r="N326" s="64"/>
    </row>
    <row r="327" ht="12">
      <c r="N327" s="64"/>
    </row>
    <row r="328" ht="12">
      <c r="N328" s="64"/>
    </row>
    <row r="329" ht="12">
      <c r="N329" s="64"/>
    </row>
    <row r="330" ht="12">
      <c r="N330" s="64"/>
    </row>
    <row r="331" ht="12">
      <c r="N331" s="64"/>
    </row>
    <row r="332" ht="12">
      <c r="N332" s="64"/>
    </row>
    <row r="333" ht="12">
      <c r="N333" s="64"/>
    </row>
    <row r="334" ht="12">
      <c r="N334" s="64"/>
    </row>
    <row r="335" ht="12">
      <c r="N335" s="64"/>
    </row>
    <row r="336" ht="12">
      <c r="N336" s="64"/>
    </row>
    <row r="337" ht="12">
      <c r="N337" s="64"/>
    </row>
    <row r="338" ht="12">
      <c r="N338" s="64"/>
    </row>
    <row r="339" ht="12">
      <c r="N339" s="64"/>
    </row>
    <row r="340" ht="12">
      <c r="N340" s="64"/>
    </row>
    <row r="341" ht="12">
      <c r="N341" s="64"/>
    </row>
    <row r="342" ht="12">
      <c r="N342" s="64"/>
    </row>
    <row r="343" ht="12">
      <c r="N343" s="64"/>
    </row>
    <row r="344" ht="12">
      <c r="N344" s="64"/>
    </row>
    <row r="345" ht="12">
      <c r="N345" s="64"/>
    </row>
    <row r="346" ht="12">
      <c r="N346" s="64"/>
    </row>
    <row r="347" ht="12">
      <c r="N347" s="64"/>
    </row>
    <row r="348" ht="12">
      <c r="N348" s="64"/>
    </row>
    <row r="349" ht="12">
      <c r="N349" s="64"/>
    </row>
    <row r="350" ht="12">
      <c r="N350" s="64"/>
    </row>
    <row r="351" ht="12">
      <c r="N351" s="64"/>
    </row>
    <row r="352" ht="12">
      <c r="N352" s="64"/>
    </row>
    <row r="353" ht="12">
      <c r="N353" s="64"/>
    </row>
    <row r="354" ht="12">
      <c r="N354" s="64"/>
    </row>
    <row r="355" ht="12">
      <c r="N355" s="64"/>
    </row>
    <row r="356" ht="12">
      <c r="N356" s="64"/>
    </row>
    <row r="357" ht="12">
      <c r="N357" s="64"/>
    </row>
    <row r="358" ht="12">
      <c r="N358" s="64"/>
    </row>
    <row r="359" ht="12">
      <c r="N359" s="64"/>
    </row>
    <row r="360" ht="12">
      <c r="N360" s="64"/>
    </row>
    <row r="361" ht="12">
      <c r="N361" s="64"/>
    </row>
    <row r="362" ht="12">
      <c r="N362" s="64"/>
    </row>
    <row r="363" ht="12">
      <c r="N363" s="64"/>
    </row>
    <row r="364" ht="12">
      <c r="N364" s="64"/>
    </row>
    <row r="365" ht="12">
      <c r="N365" s="64"/>
    </row>
    <row r="366" ht="12">
      <c r="N366" s="64"/>
    </row>
    <row r="367" ht="12">
      <c r="N367" s="64"/>
    </row>
    <row r="368" ht="12">
      <c r="N368" s="64"/>
    </row>
    <row r="369" ht="12">
      <c r="N369" s="64"/>
    </row>
    <row r="370" ht="12">
      <c r="N370" s="64"/>
    </row>
    <row r="371" ht="12">
      <c r="N371" s="64"/>
    </row>
    <row r="372" ht="12">
      <c r="N372" s="64"/>
    </row>
    <row r="373" ht="12">
      <c r="N373" s="64"/>
    </row>
    <row r="374" ht="12">
      <c r="N374" s="64"/>
    </row>
    <row r="375" ht="12">
      <c r="N375" s="64"/>
    </row>
    <row r="376" ht="12">
      <c r="N376" s="64"/>
    </row>
    <row r="377" ht="12">
      <c r="N377" s="64"/>
    </row>
    <row r="378" ht="12">
      <c r="N378" s="64"/>
    </row>
    <row r="379" ht="12">
      <c r="N379" s="64"/>
    </row>
    <row r="380" ht="12">
      <c r="N380" s="64"/>
    </row>
    <row r="381" ht="12">
      <c r="N381" s="64"/>
    </row>
    <row r="382" ht="12">
      <c r="N382" s="64"/>
    </row>
    <row r="383" ht="12">
      <c r="N383" s="64"/>
    </row>
    <row r="384" ht="12">
      <c r="N384" s="64"/>
    </row>
    <row r="385" ht="12">
      <c r="N385" s="64"/>
    </row>
    <row r="386" ht="12">
      <c r="N386" s="64"/>
    </row>
    <row r="387" ht="12">
      <c r="N387" s="64"/>
    </row>
    <row r="388" ht="12">
      <c r="N388" s="64"/>
    </row>
    <row r="389" ht="12">
      <c r="N389" s="64"/>
    </row>
    <row r="390" ht="12">
      <c r="N390" s="64"/>
    </row>
    <row r="391" ht="12">
      <c r="N391" s="64"/>
    </row>
    <row r="392" ht="12">
      <c r="N392" s="64"/>
    </row>
    <row r="393" ht="12">
      <c r="N393" s="64"/>
    </row>
    <row r="394" ht="12">
      <c r="N394" s="64"/>
    </row>
    <row r="395" ht="12">
      <c r="N395" s="64"/>
    </row>
    <row r="396" ht="12">
      <c r="N396" s="64"/>
    </row>
    <row r="397" ht="12">
      <c r="N397" s="64"/>
    </row>
    <row r="398" ht="12">
      <c r="N398" s="64"/>
    </row>
    <row r="399" ht="12">
      <c r="N399" s="64"/>
    </row>
    <row r="400" ht="12">
      <c r="N400" s="64"/>
    </row>
    <row r="401" ht="12">
      <c r="N401" s="64"/>
    </row>
    <row r="402" ht="12">
      <c r="N402" s="64"/>
    </row>
    <row r="403" ht="12">
      <c r="N403" s="64"/>
    </row>
    <row r="404" ht="12">
      <c r="N404" s="64"/>
    </row>
    <row r="405" ht="12">
      <c r="N405" s="64"/>
    </row>
    <row r="406" ht="12">
      <c r="N406" s="64"/>
    </row>
    <row r="407" ht="12">
      <c r="N407" s="64"/>
    </row>
    <row r="408" ht="12">
      <c r="N408" s="64"/>
    </row>
    <row r="409" ht="12">
      <c r="N409" s="64"/>
    </row>
    <row r="410" ht="12">
      <c r="N410" s="64"/>
    </row>
    <row r="411" ht="12">
      <c r="N411" s="64"/>
    </row>
    <row r="412" ht="12">
      <c r="N412" s="64"/>
    </row>
    <row r="413" ht="12">
      <c r="N413" s="64"/>
    </row>
    <row r="414" ht="12">
      <c r="N414" s="64"/>
    </row>
    <row r="415" ht="12">
      <c r="N415" s="64"/>
    </row>
    <row r="416" ht="12">
      <c r="N416" s="64"/>
    </row>
    <row r="417" ht="12">
      <c r="N417" s="64"/>
    </row>
    <row r="418" ht="12">
      <c r="N418" s="64"/>
    </row>
    <row r="419" ht="12">
      <c r="N419" s="64"/>
    </row>
    <row r="420" ht="12">
      <c r="N420" s="64"/>
    </row>
    <row r="421" ht="12">
      <c r="N421" s="64"/>
    </row>
    <row r="422" ht="12">
      <c r="N422" s="64"/>
    </row>
    <row r="423" ht="12">
      <c r="N423" s="64"/>
    </row>
    <row r="424" ht="12">
      <c r="N424" s="64"/>
    </row>
    <row r="425" ht="12">
      <c r="N425" s="64"/>
    </row>
    <row r="426" ht="12">
      <c r="N426" s="64"/>
    </row>
    <row r="427" ht="12">
      <c r="N427" s="64"/>
    </row>
    <row r="428" ht="12">
      <c r="N428" s="64"/>
    </row>
    <row r="429" ht="12">
      <c r="N429" s="64"/>
    </row>
    <row r="430" ht="12">
      <c r="N430" s="64"/>
    </row>
    <row r="431" ht="12">
      <c r="N431" s="64"/>
    </row>
    <row r="432" ht="12">
      <c r="N432" s="64"/>
    </row>
    <row r="433" ht="12">
      <c r="N433" s="64"/>
    </row>
    <row r="434" ht="12">
      <c r="N434" s="64"/>
    </row>
    <row r="435" ht="12">
      <c r="N435" s="64"/>
    </row>
    <row r="436" ht="12">
      <c r="N436" s="64"/>
    </row>
    <row r="437" ht="12">
      <c r="N437" s="64"/>
    </row>
    <row r="438" ht="12">
      <c r="N438" s="64"/>
    </row>
    <row r="439" ht="12">
      <c r="N439" s="64"/>
    </row>
    <row r="440" ht="12">
      <c r="N440" s="64"/>
    </row>
    <row r="441" ht="12">
      <c r="N441" s="64"/>
    </row>
    <row r="442" ht="12">
      <c r="N442" s="64"/>
    </row>
    <row r="443" ht="12">
      <c r="N443" s="64"/>
    </row>
    <row r="444" ht="12">
      <c r="N444" s="64"/>
    </row>
    <row r="445" ht="12">
      <c r="N445" s="64"/>
    </row>
    <row r="446" ht="12">
      <c r="N446" s="64"/>
    </row>
    <row r="447" ht="12">
      <c r="N447" s="64"/>
    </row>
    <row r="448" ht="12">
      <c r="N448" s="64"/>
    </row>
    <row r="449" ht="12">
      <c r="N449" s="64"/>
    </row>
    <row r="450" ht="12">
      <c r="N450" s="64"/>
    </row>
    <row r="451" ht="12">
      <c r="N451" s="64"/>
    </row>
    <row r="452" ht="12">
      <c r="N452" s="64"/>
    </row>
    <row r="453" ht="12">
      <c r="N453" s="64"/>
    </row>
    <row r="454" ht="12">
      <c r="N454" s="64"/>
    </row>
    <row r="455" ht="12">
      <c r="N455" s="64"/>
    </row>
    <row r="456" ht="12">
      <c r="N456" s="64"/>
    </row>
    <row r="457" ht="12">
      <c r="N457" s="64"/>
    </row>
    <row r="458" ht="12">
      <c r="N458" s="64"/>
    </row>
    <row r="459" ht="12">
      <c r="N459" s="64"/>
    </row>
    <row r="460" ht="12">
      <c r="N460" s="64"/>
    </row>
    <row r="461" ht="12">
      <c r="N461" s="64"/>
    </row>
    <row r="462" ht="12">
      <c r="N462" s="64"/>
    </row>
    <row r="463" ht="12">
      <c r="N463" s="64"/>
    </row>
    <row r="464" ht="12">
      <c r="N464" s="64"/>
    </row>
    <row r="465" ht="12">
      <c r="N465" s="64"/>
    </row>
    <row r="466" ht="12">
      <c r="N466" s="64"/>
    </row>
    <row r="467" ht="12">
      <c r="N467" s="64"/>
    </row>
    <row r="468" ht="12">
      <c r="N468" s="64"/>
    </row>
    <row r="469" ht="12">
      <c r="N469" s="64"/>
    </row>
    <row r="470" ht="12">
      <c r="N470" s="64"/>
    </row>
    <row r="471" ht="12">
      <c r="N471" s="64"/>
    </row>
    <row r="472" ht="12">
      <c r="N472" s="64"/>
    </row>
    <row r="473" ht="12">
      <c r="N473" s="64"/>
    </row>
    <row r="474" ht="12">
      <c r="N474" s="64"/>
    </row>
    <row r="475" ht="12">
      <c r="N475" s="64"/>
    </row>
    <row r="476" ht="12">
      <c r="N476" s="64"/>
    </row>
    <row r="477" ht="12">
      <c r="N477" s="64"/>
    </row>
    <row r="478" ht="12">
      <c r="N478" s="64"/>
    </row>
    <row r="479" ht="12">
      <c r="N479" s="64"/>
    </row>
    <row r="480" ht="12">
      <c r="N480" s="64"/>
    </row>
    <row r="481" ht="12">
      <c r="N481" s="64"/>
    </row>
    <row r="482" ht="12">
      <c r="N482" s="64"/>
    </row>
    <row r="483" ht="12">
      <c r="N483" s="64"/>
    </row>
    <row r="484" ht="12">
      <c r="N484" s="64"/>
    </row>
    <row r="485" ht="12">
      <c r="N485" s="64"/>
    </row>
    <row r="486" ht="12">
      <c r="N486" s="64"/>
    </row>
    <row r="487" ht="12">
      <c r="N487" s="64"/>
    </row>
    <row r="488" ht="12">
      <c r="N488" s="64"/>
    </row>
    <row r="489" ht="12">
      <c r="N489" s="64"/>
    </row>
    <row r="490" ht="12">
      <c r="N490" s="64"/>
    </row>
    <row r="491" ht="12">
      <c r="N491" s="64"/>
    </row>
    <row r="492" ht="12">
      <c r="N492" s="64"/>
    </row>
    <row r="493" ht="12">
      <c r="N493" s="64"/>
    </row>
    <row r="494" ht="12">
      <c r="N494" s="64"/>
    </row>
    <row r="495" ht="12">
      <c r="N495" s="64"/>
    </row>
    <row r="496" ht="12">
      <c r="N496" s="64"/>
    </row>
    <row r="497" ht="12">
      <c r="N497" s="64"/>
    </row>
    <row r="498" ht="12">
      <c r="N498" s="64"/>
    </row>
    <row r="499" ht="12">
      <c r="N499" s="64"/>
    </row>
    <row r="500" ht="12">
      <c r="N500" s="64"/>
    </row>
    <row r="501" ht="12">
      <c r="N501" s="64"/>
    </row>
    <row r="502" ht="12">
      <c r="N502" s="64"/>
    </row>
    <row r="503" ht="12">
      <c r="N503" s="64"/>
    </row>
    <row r="504" ht="12">
      <c r="N504" s="64"/>
    </row>
    <row r="505" ht="12">
      <c r="N505" s="64"/>
    </row>
    <row r="506" ht="12">
      <c r="N506" s="64"/>
    </row>
    <row r="507" ht="12">
      <c r="N507" s="64"/>
    </row>
    <row r="508" ht="12">
      <c r="N508" s="64"/>
    </row>
    <row r="509" ht="12">
      <c r="N509" s="64"/>
    </row>
    <row r="510" ht="12">
      <c r="N510" s="64"/>
    </row>
    <row r="511" ht="12">
      <c r="N511" s="64"/>
    </row>
    <row r="512" ht="12">
      <c r="N512" s="64"/>
    </row>
    <row r="513" ht="12">
      <c r="N513" s="64"/>
    </row>
    <row r="514" ht="12">
      <c r="N514" s="64"/>
    </row>
    <row r="515" ht="12">
      <c r="N515" s="64"/>
    </row>
    <row r="516" ht="12">
      <c r="N516" s="64"/>
    </row>
    <row r="517" ht="12">
      <c r="N517" s="64"/>
    </row>
    <row r="518" ht="12">
      <c r="N518" s="64"/>
    </row>
    <row r="519" ht="12">
      <c r="N519" s="64"/>
    </row>
    <row r="520" ht="12">
      <c r="N520" s="64"/>
    </row>
    <row r="521" ht="12">
      <c r="N521" s="64"/>
    </row>
    <row r="522" ht="12">
      <c r="N522" s="64"/>
    </row>
    <row r="523" ht="12">
      <c r="N523" s="64"/>
    </row>
    <row r="524" ht="12">
      <c r="N524" s="64"/>
    </row>
    <row r="525" ht="12">
      <c r="N525" s="64"/>
    </row>
    <row r="526" ht="12">
      <c r="N526" s="64"/>
    </row>
    <row r="527" ht="12">
      <c r="N527" s="64"/>
    </row>
    <row r="528" ht="12">
      <c r="N528" s="64"/>
    </row>
    <row r="529" ht="12">
      <c r="N529" s="64"/>
    </row>
    <row r="530" ht="12">
      <c r="N530" s="64"/>
    </row>
    <row r="531" ht="12">
      <c r="N531" s="64"/>
    </row>
    <row r="532" ht="12">
      <c r="N532" s="64"/>
    </row>
    <row r="533" ht="12">
      <c r="N533" s="64"/>
    </row>
    <row r="534" ht="12">
      <c r="N534" s="64"/>
    </row>
    <row r="535" ht="12">
      <c r="N535" s="64"/>
    </row>
    <row r="536" ht="12">
      <c r="N536" s="64"/>
    </row>
    <row r="537" ht="12">
      <c r="N537" s="64"/>
    </row>
    <row r="538" ht="12">
      <c r="N538" s="64"/>
    </row>
    <row r="539" ht="12">
      <c r="N539" s="64"/>
    </row>
    <row r="540" ht="12">
      <c r="N540" s="64"/>
    </row>
    <row r="541" ht="12">
      <c r="N541" s="64"/>
    </row>
    <row r="542" ht="12">
      <c r="N542" s="64"/>
    </row>
    <row r="543" ht="12">
      <c r="N543" s="64"/>
    </row>
    <row r="544" ht="12">
      <c r="N544" s="64"/>
    </row>
    <row r="545" ht="12">
      <c r="N545" s="64"/>
    </row>
    <row r="546" ht="12">
      <c r="N546" s="64"/>
    </row>
    <row r="547" ht="12">
      <c r="N547" s="64"/>
    </row>
    <row r="548" ht="12">
      <c r="N548" s="64"/>
    </row>
    <row r="549" ht="12">
      <c r="N549" s="64"/>
    </row>
    <row r="550" ht="12">
      <c r="N550" s="64"/>
    </row>
    <row r="551" ht="12">
      <c r="N551" s="64"/>
    </row>
    <row r="552" ht="12">
      <c r="N552" s="64"/>
    </row>
    <row r="553" ht="12">
      <c r="N553" s="64"/>
    </row>
    <row r="554" ht="12">
      <c r="N554" s="64"/>
    </row>
    <row r="555" ht="12">
      <c r="N555" s="64"/>
    </row>
    <row r="556" ht="12">
      <c r="N556" s="64"/>
    </row>
    <row r="557" ht="12">
      <c r="N557" s="64"/>
    </row>
    <row r="558" ht="12">
      <c r="N558" s="64"/>
    </row>
    <row r="559" ht="12">
      <c r="N559" s="64"/>
    </row>
    <row r="560" ht="12">
      <c r="N560" s="64"/>
    </row>
    <row r="561" ht="12">
      <c r="N561" s="64"/>
    </row>
    <row r="562" ht="12">
      <c r="N562" s="64"/>
    </row>
    <row r="563" ht="12">
      <c r="N563" s="64"/>
    </row>
    <row r="564" ht="12">
      <c r="N564" s="64"/>
    </row>
    <row r="565" ht="12">
      <c r="N565" s="64"/>
    </row>
    <row r="566" ht="12">
      <c r="N566" s="64"/>
    </row>
    <row r="567" ht="12">
      <c r="N567" s="64"/>
    </row>
    <row r="568" ht="12">
      <c r="N568" s="64"/>
    </row>
    <row r="569" ht="12">
      <c r="N569" s="64"/>
    </row>
    <row r="570" ht="12">
      <c r="N570" s="64"/>
    </row>
    <row r="571" ht="12">
      <c r="N571" s="64"/>
    </row>
    <row r="572" ht="12">
      <c r="N572" s="64"/>
    </row>
    <row r="573" ht="12">
      <c r="N573" s="64"/>
    </row>
    <row r="574" ht="12">
      <c r="N574" s="64"/>
    </row>
    <row r="575" ht="12">
      <c r="N575" s="64"/>
    </row>
    <row r="576" ht="12">
      <c r="N576" s="64"/>
    </row>
    <row r="577" ht="12">
      <c r="N577" s="64"/>
    </row>
    <row r="578" ht="12">
      <c r="N578" s="64"/>
    </row>
    <row r="579" ht="12">
      <c r="N579" s="64"/>
    </row>
    <row r="580" ht="12">
      <c r="N580" s="64"/>
    </row>
    <row r="581" ht="12">
      <c r="N581" s="64"/>
    </row>
    <row r="582" ht="12">
      <c r="N582" s="64"/>
    </row>
    <row r="583" ht="12">
      <c r="N583" s="64"/>
    </row>
    <row r="584" ht="12">
      <c r="N584" s="64"/>
    </row>
    <row r="585" ht="12">
      <c r="N585" s="64"/>
    </row>
    <row r="586" ht="12">
      <c r="N586" s="64"/>
    </row>
    <row r="587" ht="12">
      <c r="N587" s="64"/>
    </row>
    <row r="588" ht="12">
      <c r="N588" s="64"/>
    </row>
    <row r="589" ht="12">
      <c r="N589" s="64"/>
    </row>
    <row r="590" ht="12">
      <c r="N590" s="64"/>
    </row>
    <row r="591" ht="12">
      <c r="N591" s="64"/>
    </row>
    <row r="592" ht="12">
      <c r="N592" s="64"/>
    </row>
    <row r="593" ht="12">
      <c r="N593" s="64"/>
    </row>
    <row r="594" ht="12">
      <c r="N594" s="64"/>
    </row>
    <row r="595" ht="12">
      <c r="N595" s="64"/>
    </row>
    <row r="596" ht="12">
      <c r="N596" s="64"/>
    </row>
    <row r="597" ht="12">
      <c r="N597" s="64"/>
    </row>
    <row r="598" ht="12">
      <c r="N598" s="64"/>
    </row>
    <row r="599" ht="12">
      <c r="N599" s="64"/>
    </row>
    <row r="600" ht="12">
      <c r="N600" s="64"/>
    </row>
    <row r="601" ht="12">
      <c r="N601" s="64"/>
    </row>
    <row r="602" ht="12">
      <c r="N602" s="64"/>
    </row>
    <row r="603" ht="12">
      <c r="N603" s="64"/>
    </row>
    <row r="604" ht="12">
      <c r="N604" s="64"/>
    </row>
    <row r="605" ht="12">
      <c r="N605" s="64"/>
    </row>
    <row r="606" ht="12">
      <c r="N606" s="64"/>
    </row>
    <row r="607" ht="12">
      <c r="N607" s="64"/>
    </row>
    <row r="608" ht="12">
      <c r="N608" s="64"/>
    </row>
    <row r="609" ht="12">
      <c r="N609" s="64"/>
    </row>
    <row r="610" ht="12">
      <c r="N610" s="64"/>
    </row>
    <row r="611" ht="12">
      <c r="N611" s="64"/>
    </row>
    <row r="612" ht="12">
      <c r="N612" s="64"/>
    </row>
    <row r="613" ht="12">
      <c r="N613" s="64"/>
    </row>
    <row r="614" ht="12">
      <c r="N614" s="64"/>
    </row>
    <row r="615" ht="12">
      <c r="N615" s="64"/>
    </row>
    <row r="616" ht="12">
      <c r="N616" s="64"/>
    </row>
    <row r="617" ht="12">
      <c r="N617" s="64"/>
    </row>
    <row r="618" ht="12">
      <c r="N618" s="64"/>
    </row>
    <row r="619" ht="12">
      <c r="N619" s="64"/>
    </row>
    <row r="620" ht="12">
      <c r="N620" s="64"/>
    </row>
    <row r="621" ht="12">
      <c r="N621" s="64"/>
    </row>
    <row r="622" ht="12">
      <c r="N622" s="64"/>
    </row>
    <row r="623" ht="12">
      <c r="N623" s="64"/>
    </row>
    <row r="624" ht="12">
      <c r="N624" s="64"/>
    </row>
    <row r="625" ht="12">
      <c r="N625" s="64"/>
    </row>
    <row r="626" ht="12">
      <c r="N626" s="64"/>
    </row>
    <row r="627" ht="12">
      <c r="N627" s="64"/>
    </row>
    <row r="628" ht="12">
      <c r="N628" s="64"/>
    </row>
    <row r="629" ht="12">
      <c r="N629" s="64"/>
    </row>
    <row r="630" ht="12">
      <c r="N630" s="64"/>
    </row>
    <row r="631" ht="12">
      <c r="N631" s="64"/>
    </row>
    <row r="632" ht="12">
      <c r="N632" s="64"/>
    </row>
    <row r="633" ht="12">
      <c r="N633" s="64"/>
    </row>
    <row r="634" ht="12">
      <c r="N634" s="64"/>
    </row>
    <row r="635" ht="12">
      <c r="N635" s="64"/>
    </row>
    <row r="636" ht="12">
      <c r="N636" s="64"/>
    </row>
    <row r="637" ht="12">
      <c r="N637" s="64"/>
    </row>
    <row r="638" ht="12">
      <c r="N638" s="64"/>
    </row>
    <row r="639" ht="12">
      <c r="N639" s="64"/>
    </row>
    <row r="640" ht="12">
      <c r="N640" s="64"/>
    </row>
    <row r="641" ht="12">
      <c r="N641" s="64"/>
    </row>
    <row r="642" ht="12">
      <c r="N642" s="64"/>
    </row>
    <row r="643" ht="12">
      <c r="N643" s="64"/>
    </row>
    <row r="644" ht="12">
      <c r="N644" s="64"/>
    </row>
    <row r="645" ht="12">
      <c r="N645" s="64"/>
    </row>
    <row r="646" ht="12">
      <c r="N646" s="64"/>
    </row>
    <row r="647" ht="12">
      <c r="N647" s="64"/>
    </row>
    <row r="648" ht="12">
      <c r="N648" s="64"/>
    </row>
    <row r="649" ht="12">
      <c r="N649" s="64"/>
    </row>
    <row r="650" ht="12">
      <c r="N650" s="64"/>
    </row>
    <row r="651" ht="12">
      <c r="N651" s="64"/>
    </row>
    <row r="652" ht="12">
      <c r="N652" s="64"/>
    </row>
    <row r="653" ht="12">
      <c r="N653" s="64"/>
    </row>
    <row r="654" ht="12">
      <c r="N654" s="64"/>
    </row>
    <row r="655" ht="12">
      <c r="N655" s="64"/>
    </row>
    <row r="656" ht="12">
      <c r="N656" s="64"/>
    </row>
    <row r="657" ht="12">
      <c r="N657" s="64"/>
    </row>
    <row r="658" ht="12">
      <c r="N658" s="64"/>
    </row>
    <row r="659" ht="12">
      <c r="N659" s="64"/>
    </row>
    <row r="660" ht="12">
      <c r="N660" s="64"/>
    </row>
    <row r="661" ht="12">
      <c r="N661" s="64"/>
    </row>
    <row r="662" ht="12">
      <c r="N662" s="64"/>
    </row>
    <row r="663" ht="12">
      <c r="N663" s="64"/>
    </row>
    <row r="664" ht="12">
      <c r="N664" s="64"/>
    </row>
    <row r="665" ht="12">
      <c r="N665" s="64"/>
    </row>
    <row r="666" ht="12">
      <c r="N666" s="64"/>
    </row>
    <row r="667" ht="12">
      <c r="N667" s="64"/>
    </row>
    <row r="668" ht="12">
      <c r="N668" s="64"/>
    </row>
    <row r="669" ht="12">
      <c r="N669" s="64"/>
    </row>
    <row r="670" ht="12">
      <c r="N670" s="64"/>
    </row>
    <row r="671" ht="12">
      <c r="N671" s="64"/>
    </row>
    <row r="672" ht="12">
      <c r="N672" s="64"/>
    </row>
    <row r="673" ht="12">
      <c r="N673" s="64"/>
    </row>
    <row r="674" ht="12">
      <c r="N674" s="64"/>
    </row>
    <row r="675" ht="12">
      <c r="N675" s="64"/>
    </row>
    <row r="676" ht="12">
      <c r="N676" s="64"/>
    </row>
    <row r="677" ht="12">
      <c r="N677" s="64"/>
    </row>
    <row r="678" ht="12">
      <c r="N678" s="64"/>
    </row>
    <row r="679" ht="12">
      <c r="N679" s="64"/>
    </row>
    <row r="680" ht="12">
      <c r="N680" s="64"/>
    </row>
    <row r="681" ht="12">
      <c r="N681" s="64"/>
    </row>
    <row r="682" ht="12">
      <c r="N682" s="64"/>
    </row>
    <row r="683" ht="12">
      <c r="N683" s="64"/>
    </row>
    <row r="684" ht="12">
      <c r="N684" s="64"/>
    </row>
    <row r="685" ht="12">
      <c r="N685" s="64"/>
    </row>
    <row r="686" ht="12">
      <c r="N686" s="64"/>
    </row>
    <row r="687" ht="12">
      <c r="N687" s="64"/>
    </row>
    <row r="688" ht="12">
      <c r="N688" s="64"/>
    </row>
    <row r="689" ht="12">
      <c r="N689" s="64"/>
    </row>
    <row r="690" ht="12">
      <c r="N690" s="64"/>
    </row>
    <row r="691" ht="12">
      <c r="N691" s="64"/>
    </row>
    <row r="692" ht="12">
      <c r="N692" s="64"/>
    </row>
    <row r="693" ht="12">
      <c r="N693" s="64"/>
    </row>
    <row r="694" ht="12">
      <c r="N694" s="64"/>
    </row>
    <row r="695" ht="12">
      <c r="N695" s="64"/>
    </row>
    <row r="696" ht="12">
      <c r="N696" s="64"/>
    </row>
    <row r="697" ht="12">
      <c r="N697" s="64"/>
    </row>
    <row r="698" ht="12">
      <c r="N698" s="64"/>
    </row>
    <row r="699" ht="12">
      <c r="N699" s="64"/>
    </row>
    <row r="700" ht="12">
      <c r="N700" s="64"/>
    </row>
    <row r="701" ht="12">
      <c r="N701" s="64"/>
    </row>
    <row r="702" ht="12">
      <c r="N702" s="64"/>
    </row>
    <row r="703" ht="12">
      <c r="N703" s="64"/>
    </row>
    <row r="704" ht="12">
      <c r="N704" s="64"/>
    </row>
    <row r="705" ht="12">
      <c r="N705" s="64"/>
    </row>
    <row r="706" ht="12">
      <c r="N706" s="64"/>
    </row>
    <row r="707" ht="12">
      <c r="N707" s="64"/>
    </row>
    <row r="708" ht="12">
      <c r="N708" s="64"/>
    </row>
    <row r="709" ht="12">
      <c r="N709" s="64"/>
    </row>
    <row r="710" ht="12">
      <c r="N710" s="64"/>
    </row>
    <row r="711" ht="12">
      <c r="N711" s="64"/>
    </row>
    <row r="712" ht="12">
      <c r="N712" s="64"/>
    </row>
    <row r="713" ht="12">
      <c r="N713" s="64"/>
    </row>
    <row r="714" ht="12">
      <c r="N714" s="64"/>
    </row>
    <row r="715" ht="12">
      <c r="N715" s="64"/>
    </row>
    <row r="716" ht="12">
      <c r="N716" s="64"/>
    </row>
    <row r="717" ht="12">
      <c r="N717" s="64"/>
    </row>
    <row r="718" ht="12">
      <c r="N718" s="64"/>
    </row>
    <row r="719" ht="12">
      <c r="N719" s="64"/>
    </row>
    <row r="720" ht="12">
      <c r="N720" s="64"/>
    </row>
    <row r="721" ht="12">
      <c r="N721" s="64"/>
    </row>
    <row r="722" ht="12">
      <c r="N722" s="64"/>
    </row>
    <row r="723" ht="12">
      <c r="N723" s="64"/>
    </row>
    <row r="724" ht="12">
      <c r="N724" s="64"/>
    </row>
    <row r="725" ht="12">
      <c r="N725" s="64"/>
    </row>
    <row r="726" ht="12">
      <c r="N726" s="64"/>
    </row>
    <row r="727" ht="12">
      <c r="N727" s="64"/>
    </row>
    <row r="728" ht="12">
      <c r="N728" s="64"/>
    </row>
    <row r="729" ht="12">
      <c r="N729" s="64"/>
    </row>
    <row r="730" ht="12">
      <c r="N730" s="64"/>
    </row>
    <row r="731" ht="12">
      <c r="N731" s="64"/>
    </row>
    <row r="732" ht="12">
      <c r="N732" s="64"/>
    </row>
    <row r="733" ht="12">
      <c r="N733" s="64"/>
    </row>
    <row r="734" ht="12">
      <c r="N734" s="64"/>
    </row>
    <row r="735" ht="12">
      <c r="N735" s="64"/>
    </row>
    <row r="736" ht="12">
      <c r="N736" s="64"/>
    </row>
    <row r="737" ht="12">
      <c r="N737" s="64"/>
    </row>
    <row r="738" ht="12">
      <c r="N738" s="64"/>
    </row>
    <row r="739" ht="12">
      <c r="N739" s="64"/>
    </row>
    <row r="740" ht="12">
      <c r="N740" s="64"/>
    </row>
    <row r="741" ht="12">
      <c r="N741" s="64"/>
    </row>
    <row r="742" ht="12">
      <c r="N742" s="64"/>
    </row>
    <row r="743" ht="12">
      <c r="N743" s="64"/>
    </row>
    <row r="744" ht="12">
      <c r="N744" s="64"/>
    </row>
    <row r="745" ht="12">
      <c r="N745" s="64"/>
    </row>
    <row r="746" ht="12">
      <c r="N746" s="64"/>
    </row>
    <row r="747" ht="12">
      <c r="N747" s="64"/>
    </row>
    <row r="748" ht="12">
      <c r="N748" s="64"/>
    </row>
    <row r="749" ht="12">
      <c r="N749" s="64"/>
    </row>
    <row r="750" ht="12">
      <c r="N750" s="64"/>
    </row>
    <row r="751" ht="12">
      <c r="N751" s="64"/>
    </row>
    <row r="752" ht="12">
      <c r="N752" s="64"/>
    </row>
    <row r="753" ht="12">
      <c r="N753" s="64"/>
    </row>
    <row r="754" ht="12">
      <c r="N754" s="64"/>
    </row>
    <row r="755" ht="12">
      <c r="N755" s="64"/>
    </row>
    <row r="756" ht="12">
      <c r="N756" s="64"/>
    </row>
    <row r="757" ht="12">
      <c r="N757" s="64"/>
    </row>
    <row r="758" ht="12">
      <c r="N758" s="64"/>
    </row>
    <row r="759" ht="12">
      <c r="N759" s="64"/>
    </row>
    <row r="760" ht="12">
      <c r="N760" s="64"/>
    </row>
    <row r="761" ht="12">
      <c r="N761" s="64"/>
    </row>
    <row r="762" ht="12">
      <c r="N762" s="64"/>
    </row>
    <row r="763" ht="12">
      <c r="N763" s="64"/>
    </row>
    <row r="764" ht="12">
      <c r="N764" s="64"/>
    </row>
    <row r="765" ht="12">
      <c r="N765" s="64"/>
    </row>
    <row r="766" ht="12">
      <c r="N766" s="64"/>
    </row>
    <row r="767" ht="12">
      <c r="N767" s="64"/>
    </row>
    <row r="768" ht="12">
      <c r="N768" s="64"/>
    </row>
    <row r="769" ht="12">
      <c r="N769" s="64"/>
    </row>
    <row r="770" ht="12">
      <c r="N770" s="64"/>
    </row>
    <row r="771" ht="12">
      <c r="N771" s="64"/>
    </row>
    <row r="772" ht="12">
      <c r="N772" s="64"/>
    </row>
    <row r="773" ht="12">
      <c r="N773" s="64"/>
    </row>
    <row r="774" ht="12">
      <c r="N774" s="64"/>
    </row>
    <row r="775" ht="12">
      <c r="N775" s="64"/>
    </row>
    <row r="776" ht="12">
      <c r="N776" s="64"/>
    </row>
    <row r="777" ht="12">
      <c r="N777" s="64"/>
    </row>
    <row r="778" ht="12">
      <c r="N778" s="64"/>
    </row>
    <row r="779" ht="12">
      <c r="N779" s="64"/>
    </row>
    <row r="780" ht="12">
      <c r="N780" s="64"/>
    </row>
    <row r="781" ht="12">
      <c r="N781" s="64"/>
    </row>
    <row r="782" ht="12">
      <c r="N782" s="64"/>
    </row>
    <row r="783" ht="12">
      <c r="N783" s="64"/>
    </row>
    <row r="784" ht="12">
      <c r="N784" s="64"/>
    </row>
    <row r="785" ht="12">
      <c r="N785" s="64"/>
    </row>
    <row r="786" ht="12">
      <c r="N786" s="64"/>
    </row>
    <row r="787" ht="12">
      <c r="N787" s="64"/>
    </row>
    <row r="788" ht="12">
      <c r="N788" s="64"/>
    </row>
    <row r="789" ht="12">
      <c r="N789" s="64"/>
    </row>
    <row r="790" ht="12">
      <c r="N790" s="64"/>
    </row>
    <row r="791" ht="12">
      <c r="N791" s="64"/>
    </row>
    <row r="792" ht="12">
      <c r="N792" s="64"/>
    </row>
    <row r="793" ht="12">
      <c r="N793" s="64"/>
    </row>
    <row r="794" ht="12">
      <c r="N794" s="64"/>
    </row>
    <row r="795" ht="12">
      <c r="N795" s="64"/>
    </row>
    <row r="796" ht="12">
      <c r="N796" s="64"/>
    </row>
    <row r="797" ht="12">
      <c r="N797" s="64"/>
    </row>
    <row r="798" ht="12">
      <c r="N798" s="64"/>
    </row>
    <row r="799" ht="12">
      <c r="N799" s="64"/>
    </row>
    <row r="800" ht="12">
      <c r="N800" s="64"/>
    </row>
    <row r="801" ht="12">
      <c r="N801" s="64"/>
    </row>
    <row r="802" ht="12">
      <c r="N802" s="64"/>
    </row>
    <row r="803" ht="12">
      <c r="N803" s="64"/>
    </row>
    <row r="804" ht="12">
      <c r="N804" s="64"/>
    </row>
    <row r="805" ht="12">
      <c r="N805" s="64"/>
    </row>
    <row r="806" ht="12">
      <c r="N806" s="64"/>
    </row>
    <row r="807" ht="12">
      <c r="N807" s="64"/>
    </row>
    <row r="808" ht="12">
      <c r="N808" s="64"/>
    </row>
    <row r="809" ht="12">
      <c r="N809" s="64"/>
    </row>
    <row r="810" ht="12">
      <c r="N810" s="64"/>
    </row>
    <row r="811" ht="12">
      <c r="N811" s="64"/>
    </row>
    <row r="812" ht="12">
      <c r="N812" s="64"/>
    </row>
    <row r="813" ht="12">
      <c r="N813" s="64"/>
    </row>
    <row r="814" ht="12">
      <c r="N814" s="64"/>
    </row>
    <row r="815" ht="12">
      <c r="N815" s="64"/>
    </row>
    <row r="816" ht="12">
      <c r="N816" s="64"/>
    </row>
    <row r="817" ht="12">
      <c r="N817" s="64"/>
    </row>
    <row r="818" ht="12">
      <c r="N818" s="64"/>
    </row>
    <row r="819" ht="12">
      <c r="N819" s="64"/>
    </row>
    <row r="820" ht="12">
      <c r="N820" s="64"/>
    </row>
    <row r="821" ht="12">
      <c r="N821" s="64"/>
    </row>
    <row r="822" ht="12">
      <c r="N822" s="64"/>
    </row>
    <row r="823" ht="12">
      <c r="N823" s="64"/>
    </row>
    <row r="824" ht="12">
      <c r="N824" s="64"/>
    </row>
    <row r="825" ht="12">
      <c r="N825" s="64"/>
    </row>
    <row r="826" ht="12">
      <c r="N826" s="64"/>
    </row>
    <row r="827" ht="12">
      <c r="N827" s="64"/>
    </row>
    <row r="828" ht="12">
      <c r="N828" s="64"/>
    </row>
    <row r="829" ht="12">
      <c r="N829" s="64"/>
    </row>
    <row r="830" ht="12">
      <c r="N830" s="64"/>
    </row>
    <row r="831" ht="12">
      <c r="N831" s="64"/>
    </row>
    <row r="832" ht="12">
      <c r="N832" s="64"/>
    </row>
    <row r="833" ht="12">
      <c r="N833" s="64"/>
    </row>
    <row r="834" ht="12">
      <c r="N834" s="64"/>
    </row>
    <row r="835" ht="12">
      <c r="N835" s="64"/>
    </row>
    <row r="836" ht="12">
      <c r="N836" s="64"/>
    </row>
    <row r="837" ht="12">
      <c r="N837" s="64"/>
    </row>
    <row r="838" ht="12">
      <c r="N838" s="64"/>
    </row>
    <row r="839" ht="12">
      <c r="N839" s="64"/>
    </row>
    <row r="840" ht="12">
      <c r="N840" s="64"/>
    </row>
    <row r="841" ht="12">
      <c r="N841" s="64"/>
    </row>
    <row r="842" ht="12">
      <c r="N842" s="64"/>
    </row>
    <row r="843" ht="12">
      <c r="N843" s="64"/>
    </row>
    <row r="844" ht="12">
      <c r="N844" s="64"/>
    </row>
    <row r="845" ht="12">
      <c r="N845" s="64"/>
    </row>
    <row r="846" ht="12">
      <c r="N846" s="64"/>
    </row>
    <row r="847" ht="12">
      <c r="N847" s="64"/>
    </row>
    <row r="848" ht="12">
      <c r="N848" s="64"/>
    </row>
    <row r="849" ht="12">
      <c r="N849" s="64"/>
    </row>
    <row r="850" ht="12">
      <c r="N850" s="64"/>
    </row>
    <row r="851" ht="12">
      <c r="N851" s="64"/>
    </row>
    <row r="852" ht="12">
      <c r="N852" s="64"/>
    </row>
    <row r="853" ht="12">
      <c r="N853" s="64"/>
    </row>
    <row r="854" ht="12">
      <c r="N854" s="64"/>
    </row>
    <row r="855" ht="12">
      <c r="N855" s="64"/>
    </row>
    <row r="856" ht="12">
      <c r="N856" s="64"/>
    </row>
    <row r="857" ht="12">
      <c r="N857" s="64"/>
    </row>
    <row r="858" ht="12">
      <c r="N858" s="64"/>
    </row>
    <row r="859" ht="12">
      <c r="N859" s="64"/>
    </row>
    <row r="860" ht="12">
      <c r="N860" s="64"/>
    </row>
    <row r="861" ht="12">
      <c r="N861" s="64"/>
    </row>
    <row r="862" ht="12">
      <c r="N862" s="64"/>
    </row>
    <row r="863" ht="12">
      <c r="N863" s="64"/>
    </row>
    <row r="864" ht="12">
      <c r="N864" s="64"/>
    </row>
    <row r="865" ht="12">
      <c r="N865" s="64"/>
    </row>
    <row r="866" ht="12">
      <c r="N866" s="64"/>
    </row>
    <row r="867" ht="12">
      <c r="N867" s="64"/>
    </row>
    <row r="868" ht="12">
      <c r="N868" s="64"/>
    </row>
    <row r="869" ht="12">
      <c r="N869" s="64"/>
    </row>
    <row r="870" ht="12">
      <c r="N870" s="64"/>
    </row>
    <row r="871" ht="12">
      <c r="N871" s="64"/>
    </row>
    <row r="872" ht="12">
      <c r="N872" s="64"/>
    </row>
    <row r="873" ht="12">
      <c r="N873" s="64"/>
    </row>
    <row r="874" ht="12">
      <c r="N874" s="64"/>
    </row>
    <row r="875" ht="12">
      <c r="N875" s="64"/>
    </row>
    <row r="876" ht="12">
      <c r="N876" s="64"/>
    </row>
    <row r="877" ht="12">
      <c r="N877" s="64"/>
    </row>
    <row r="878" ht="12">
      <c r="N878" s="64"/>
    </row>
    <row r="879" ht="12">
      <c r="N879" s="64"/>
    </row>
    <row r="880" ht="12">
      <c r="N880" s="64"/>
    </row>
    <row r="881" ht="12">
      <c r="N881" s="64"/>
    </row>
    <row r="882" ht="12">
      <c r="N882" s="64"/>
    </row>
    <row r="883" ht="12">
      <c r="N883" s="64"/>
    </row>
    <row r="884" ht="12">
      <c r="N884" s="64"/>
    </row>
    <row r="885" ht="12">
      <c r="N885" s="64"/>
    </row>
    <row r="886" ht="12">
      <c r="N886" s="64"/>
    </row>
    <row r="887" ht="12">
      <c r="N887" s="64"/>
    </row>
    <row r="888" ht="12">
      <c r="N888" s="64"/>
    </row>
    <row r="889" ht="12">
      <c r="N889" s="64"/>
    </row>
    <row r="890" ht="12">
      <c r="N890" s="64"/>
    </row>
    <row r="891" ht="12">
      <c r="N891" s="64"/>
    </row>
    <row r="892" ht="12">
      <c r="N892" s="64"/>
    </row>
    <row r="893" ht="12">
      <c r="N893" s="64"/>
    </row>
    <row r="894" ht="12">
      <c r="N894" s="64"/>
    </row>
    <row r="895" ht="12">
      <c r="N895" s="64"/>
    </row>
    <row r="896" ht="12">
      <c r="N896" s="64"/>
    </row>
    <row r="897" ht="12">
      <c r="N897" s="64"/>
    </row>
    <row r="898" ht="12">
      <c r="N898" s="64"/>
    </row>
    <row r="899" ht="12">
      <c r="N899" s="64"/>
    </row>
    <row r="900" ht="12">
      <c r="N900" s="64"/>
    </row>
    <row r="901" ht="12">
      <c r="N901" s="64"/>
    </row>
    <row r="902" ht="12">
      <c r="N902" s="64"/>
    </row>
    <row r="903" ht="12">
      <c r="N903" s="64"/>
    </row>
    <row r="904" ht="12">
      <c r="N904" s="64"/>
    </row>
    <row r="905" ht="12">
      <c r="N905" s="64"/>
    </row>
    <row r="906" ht="12">
      <c r="N906" s="64"/>
    </row>
    <row r="907" ht="12">
      <c r="N907" s="64"/>
    </row>
    <row r="908" ht="12">
      <c r="N908" s="64"/>
    </row>
    <row r="909" ht="12">
      <c r="N909" s="64"/>
    </row>
    <row r="910" ht="12">
      <c r="N910" s="64"/>
    </row>
    <row r="911" ht="12">
      <c r="N911" s="64"/>
    </row>
    <row r="912" ht="12">
      <c r="N912" s="64"/>
    </row>
    <row r="913" ht="12">
      <c r="N913" s="64"/>
    </row>
    <row r="914" ht="12">
      <c r="N914" s="64"/>
    </row>
    <row r="915" ht="12">
      <c r="N915" s="64"/>
    </row>
    <row r="916" ht="12">
      <c r="N916" s="64"/>
    </row>
    <row r="917" ht="12">
      <c r="N917" s="64"/>
    </row>
    <row r="918" ht="12">
      <c r="N918" s="64"/>
    </row>
    <row r="919" ht="12">
      <c r="N919" s="64"/>
    </row>
    <row r="920" ht="12">
      <c r="N920" s="64"/>
    </row>
    <row r="921" ht="12">
      <c r="N921" s="64"/>
    </row>
    <row r="922" ht="12">
      <c r="N922" s="64"/>
    </row>
    <row r="923" ht="12">
      <c r="N923" s="64"/>
    </row>
    <row r="924" ht="12">
      <c r="N924" s="64"/>
    </row>
    <row r="925" ht="12">
      <c r="N925" s="64"/>
    </row>
    <row r="926" ht="12">
      <c r="N926" s="64"/>
    </row>
    <row r="927" ht="12">
      <c r="N927" s="64"/>
    </row>
    <row r="928" ht="12">
      <c r="N928" s="64"/>
    </row>
    <row r="929" ht="12">
      <c r="N929" s="64"/>
    </row>
    <row r="930" ht="12">
      <c r="N930" s="64"/>
    </row>
    <row r="931" ht="12">
      <c r="N931" s="64"/>
    </row>
    <row r="932" ht="12">
      <c r="N932" s="64"/>
    </row>
    <row r="933" ht="12">
      <c r="N933" s="64"/>
    </row>
    <row r="934" ht="12">
      <c r="N934" s="64"/>
    </row>
    <row r="935" ht="12">
      <c r="N935" s="64"/>
    </row>
    <row r="936" ht="12">
      <c r="N936" s="64"/>
    </row>
    <row r="937" ht="12">
      <c r="N937" s="64"/>
    </row>
    <row r="938" ht="12">
      <c r="N938" s="64"/>
    </row>
    <row r="939" ht="12">
      <c r="N939" s="64"/>
    </row>
    <row r="940" ht="12">
      <c r="N940" s="64"/>
    </row>
    <row r="941" ht="12">
      <c r="N941" s="64"/>
    </row>
    <row r="942" ht="12">
      <c r="N942" s="64"/>
    </row>
    <row r="943" ht="12">
      <c r="N943" s="64"/>
    </row>
    <row r="944" ht="12">
      <c r="N944" s="64"/>
    </row>
    <row r="945" ht="12">
      <c r="N945" s="64"/>
    </row>
    <row r="946" ht="12">
      <c r="N946" s="64"/>
    </row>
    <row r="947" ht="12">
      <c r="N947" s="64"/>
    </row>
    <row r="948" ht="12">
      <c r="N948" s="64"/>
    </row>
    <row r="949" ht="12">
      <c r="N949" s="64"/>
    </row>
    <row r="950" ht="12">
      <c r="N950" s="64"/>
    </row>
    <row r="951" ht="12">
      <c r="N951" s="64"/>
    </row>
    <row r="952" ht="12">
      <c r="N952" s="64"/>
    </row>
    <row r="953" ht="12">
      <c r="N953" s="64"/>
    </row>
    <row r="954" ht="12">
      <c r="N954" s="64"/>
    </row>
    <row r="955" ht="12">
      <c r="N955" s="64"/>
    </row>
    <row r="956" ht="12">
      <c r="N956" s="64"/>
    </row>
    <row r="957" ht="12">
      <c r="N957" s="64"/>
    </row>
    <row r="958" ht="12">
      <c r="N958" s="64"/>
    </row>
    <row r="959" ht="12">
      <c r="N959" s="64"/>
    </row>
    <row r="960" ht="12">
      <c r="N960" s="64"/>
    </row>
    <row r="961" ht="12">
      <c r="N961" s="64"/>
    </row>
    <row r="962" ht="12">
      <c r="N962" s="64"/>
    </row>
    <row r="963" ht="12">
      <c r="N963" s="64"/>
    </row>
    <row r="964" ht="12">
      <c r="N964" s="64"/>
    </row>
    <row r="965" ht="12">
      <c r="N965" s="64"/>
    </row>
    <row r="966" ht="12">
      <c r="N966" s="64"/>
    </row>
    <row r="967" ht="12">
      <c r="N967" s="64"/>
    </row>
    <row r="968" ht="12">
      <c r="N968" s="64"/>
    </row>
    <row r="969" ht="12">
      <c r="N969" s="64"/>
    </row>
    <row r="970" ht="12">
      <c r="N970" s="64"/>
    </row>
    <row r="971" ht="12">
      <c r="N971" s="64"/>
    </row>
    <row r="972" ht="12">
      <c r="N972" s="64"/>
    </row>
    <row r="973" ht="12">
      <c r="N973" s="64"/>
    </row>
    <row r="974" ht="12">
      <c r="N974" s="64"/>
    </row>
    <row r="975" ht="12">
      <c r="N975" s="64"/>
    </row>
    <row r="976" ht="12">
      <c r="N976" s="64"/>
    </row>
    <row r="977" ht="12">
      <c r="N977" s="64"/>
    </row>
    <row r="978" ht="12">
      <c r="N978" s="64"/>
    </row>
    <row r="979" ht="12">
      <c r="N979" s="64"/>
    </row>
    <row r="980" ht="12">
      <c r="N980" s="64"/>
    </row>
    <row r="981" ht="12">
      <c r="N981" s="64"/>
    </row>
    <row r="982" ht="12">
      <c r="N982" s="64"/>
    </row>
    <row r="983" ht="12">
      <c r="N983" s="64"/>
    </row>
    <row r="984" ht="12">
      <c r="N984" s="64"/>
    </row>
    <row r="985" ht="12">
      <c r="N985" s="64"/>
    </row>
    <row r="986" ht="12">
      <c r="N986" s="64"/>
    </row>
    <row r="987" ht="12">
      <c r="N987" s="64"/>
    </row>
    <row r="988" ht="12">
      <c r="N988" s="64"/>
    </row>
    <row r="989" ht="12">
      <c r="N989" s="64"/>
    </row>
    <row r="990" ht="12">
      <c r="N990" s="64"/>
    </row>
    <row r="991" ht="12">
      <c r="N991" s="64"/>
    </row>
    <row r="992" ht="12">
      <c r="N992" s="64"/>
    </row>
    <row r="993" ht="12">
      <c r="N993" s="64"/>
    </row>
    <row r="994" ht="12">
      <c r="N994" s="64"/>
    </row>
    <row r="995" ht="12">
      <c r="N995" s="64"/>
    </row>
    <row r="996" ht="12">
      <c r="N996" s="64"/>
    </row>
    <row r="997" ht="12">
      <c r="N997" s="64"/>
    </row>
    <row r="998" ht="12">
      <c r="N998" s="64"/>
    </row>
    <row r="999" ht="12">
      <c r="N999" s="64"/>
    </row>
    <row r="1000" ht="12">
      <c r="N1000" s="64"/>
    </row>
    <row r="1001" ht="12">
      <c r="N1001" s="64"/>
    </row>
    <row r="1002" ht="12">
      <c r="N1002" s="64"/>
    </row>
    <row r="1003" ht="12">
      <c r="N1003" s="64"/>
    </row>
    <row r="1004" ht="12">
      <c r="N1004" s="64"/>
    </row>
    <row r="1005" ht="12">
      <c r="N1005" s="64"/>
    </row>
    <row r="1006" ht="12">
      <c r="N1006" s="64"/>
    </row>
    <row r="1007" ht="12">
      <c r="N1007" s="64"/>
    </row>
    <row r="1008" ht="12">
      <c r="N1008" s="64"/>
    </row>
    <row r="1009" ht="12">
      <c r="N1009" s="64"/>
    </row>
    <row r="1010" ht="12">
      <c r="N1010" s="64"/>
    </row>
    <row r="1011" ht="12">
      <c r="N1011" s="64"/>
    </row>
    <row r="1012" ht="12">
      <c r="N1012" s="64"/>
    </row>
    <row r="1013" ht="12">
      <c r="N1013" s="64"/>
    </row>
    <row r="1014" ht="12">
      <c r="N1014" s="64"/>
    </row>
    <row r="1015" ht="12">
      <c r="N1015" s="64"/>
    </row>
    <row r="1016" ht="12">
      <c r="N1016" s="64"/>
    </row>
    <row r="1017" ht="12">
      <c r="N1017" s="64"/>
    </row>
    <row r="1018" ht="12">
      <c r="N1018" s="64"/>
    </row>
    <row r="1019" ht="12">
      <c r="N1019" s="64"/>
    </row>
    <row r="1020" ht="12">
      <c r="N1020" s="64"/>
    </row>
    <row r="1021" ht="12">
      <c r="N1021" s="64"/>
    </row>
    <row r="1022" ht="12">
      <c r="N1022" s="64"/>
    </row>
    <row r="1023" ht="12">
      <c r="N1023" s="64"/>
    </row>
    <row r="1024" ht="12">
      <c r="N1024" s="64"/>
    </row>
    <row r="1025" ht="12">
      <c r="N1025" s="64"/>
    </row>
    <row r="1026" ht="12">
      <c r="N1026" s="64"/>
    </row>
    <row r="1027" ht="12">
      <c r="N1027" s="64"/>
    </row>
    <row r="1028" ht="12">
      <c r="N1028" s="64"/>
    </row>
    <row r="1029" ht="12">
      <c r="N1029" s="64"/>
    </row>
    <row r="1030" ht="12">
      <c r="N1030" s="64"/>
    </row>
    <row r="1031" ht="12">
      <c r="N1031" s="64"/>
    </row>
    <row r="1032" ht="12">
      <c r="N1032" s="64"/>
    </row>
    <row r="1033" ht="12">
      <c r="N1033" s="64"/>
    </row>
    <row r="1034" ht="12">
      <c r="N1034" s="64"/>
    </row>
    <row r="1035" ht="12">
      <c r="N1035" s="64"/>
    </row>
    <row r="1036" ht="12">
      <c r="N1036" s="64"/>
    </row>
    <row r="1037" ht="12">
      <c r="N1037" s="64"/>
    </row>
    <row r="1038" ht="12">
      <c r="N1038" s="64"/>
    </row>
    <row r="1039" ht="12">
      <c r="N1039" s="64"/>
    </row>
    <row r="1040" ht="12">
      <c r="N1040" s="64"/>
    </row>
    <row r="1041" ht="12">
      <c r="N1041" s="64"/>
    </row>
    <row r="1042" ht="12">
      <c r="N1042" s="64"/>
    </row>
    <row r="1043" ht="12">
      <c r="N1043" s="64"/>
    </row>
    <row r="1044" ht="12">
      <c r="N1044" s="64"/>
    </row>
    <row r="1045" ht="12">
      <c r="N1045" s="64"/>
    </row>
    <row r="1046" ht="12">
      <c r="N1046" s="64"/>
    </row>
    <row r="1047" ht="12">
      <c r="N1047" s="64"/>
    </row>
    <row r="1048" ht="12">
      <c r="N1048" s="64"/>
    </row>
    <row r="1049" ht="12">
      <c r="N1049" s="64"/>
    </row>
    <row r="1050" ht="12">
      <c r="N1050" s="64"/>
    </row>
    <row r="1051" ht="12">
      <c r="N1051" s="64"/>
    </row>
    <row r="1052" ht="12">
      <c r="N1052" s="64"/>
    </row>
    <row r="1053" ht="12">
      <c r="N1053" s="64"/>
    </row>
    <row r="1054" ht="12">
      <c r="N1054" s="64"/>
    </row>
    <row r="1055" ht="12">
      <c r="N1055" s="64"/>
    </row>
    <row r="1056" ht="12">
      <c r="N1056" s="64"/>
    </row>
    <row r="1057" ht="12">
      <c r="N1057" s="64"/>
    </row>
    <row r="1058" ht="12">
      <c r="N1058" s="64"/>
    </row>
    <row r="1059" ht="12">
      <c r="N1059" s="64"/>
    </row>
    <row r="1060" ht="12">
      <c r="N1060" s="64"/>
    </row>
    <row r="1061" ht="12">
      <c r="N1061" s="64"/>
    </row>
    <row r="1062" ht="12">
      <c r="N1062" s="64"/>
    </row>
    <row r="1063" ht="12">
      <c r="N1063" s="64"/>
    </row>
    <row r="1064" ht="12">
      <c r="N1064" s="64"/>
    </row>
    <row r="1065" ht="12">
      <c r="N1065" s="64"/>
    </row>
    <row r="1066" ht="12">
      <c r="N1066" s="64"/>
    </row>
    <row r="1067" ht="12">
      <c r="N1067" s="64"/>
    </row>
    <row r="1068" ht="12">
      <c r="N1068" s="64"/>
    </row>
    <row r="1069" ht="12">
      <c r="N1069" s="64"/>
    </row>
    <row r="1070" ht="12">
      <c r="N1070" s="64"/>
    </row>
    <row r="1071" ht="12">
      <c r="N1071" s="64"/>
    </row>
    <row r="1072" ht="12">
      <c r="N1072" s="64"/>
    </row>
    <row r="1073" ht="12">
      <c r="N1073" s="64"/>
    </row>
    <row r="1074" ht="12">
      <c r="N1074" s="64"/>
    </row>
    <row r="1075" ht="12">
      <c r="N1075" s="64"/>
    </row>
    <row r="1076" ht="12">
      <c r="N1076" s="64"/>
    </row>
    <row r="1077" ht="12">
      <c r="N1077" s="64"/>
    </row>
    <row r="1078" ht="12">
      <c r="N1078" s="64"/>
    </row>
    <row r="1079" ht="12">
      <c r="N1079" s="64"/>
    </row>
    <row r="1080" ht="12">
      <c r="N1080" s="64"/>
    </row>
    <row r="1081" ht="12">
      <c r="N1081" s="64"/>
    </row>
    <row r="1082" ht="12">
      <c r="N1082" s="64"/>
    </row>
    <row r="1083" ht="12">
      <c r="N1083" s="64"/>
    </row>
    <row r="1084" ht="12">
      <c r="N1084" s="64"/>
    </row>
    <row r="1085" ht="12">
      <c r="N1085" s="64"/>
    </row>
    <row r="1086" ht="12">
      <c r="N1086" s="64"/>
    </row>
    <row r="1087" ht="12">
      <c r="N1087" s="64"/>
    </row>
    <row r="1088" ht="12">
      <c r="N1088" s="64"/>
    </row>
    <row r="1089" ht="12">
      <c r="N1089" s="64"/>
    </row>
    <row r="1090" ht="12">
      <c r="N1090" s="64"/>
    </row>
    <row r="1091" ht="12">
      <c r="N1091" s="64"/>
    </row>
    <row r="1092" ht="12">
      <c r="N1092" s="64"/>
    </row>
    <row r="1093" ht="12">
      <c r="N1093" s="64"/>
    </row>
    <row r="1094" ht="12">
      <c r="N1094" s="64"/>
    </row>
    <row r="1095" ht="12">
      <c r="N1095" s="64"/>
    </row>
    <row r="1096" ht="12">
      <c r="N1096" s="64"/>
    </row>
    <row r="1097" ht="12">
      <c r="N1097" s="64"/>
    </row>
    <row r="1098" ht="12">
      <c r="N1098" s="64"/>
    </row>
    <row r="1099" ht="12">
      <c r="N1099" s="64"/>
    </row>
    <row r="1100" ht="12">
      <c r="N1100" s="64"/>
    </row>
    <row r="1101" ht="12">
      <c r="N1101" s="64"/>
    </row>
    <row r="1102" ht="12">
      <c r="N1102" s="64"/>
    </row>
    <row r="1103" ht="12">
      <c r="N1103" s="64"/>
    </row>
    <row r="1104" ht="12">
      <c r="N1104" s="64"/>
    </row>
    <row r="1105" ht="12">
      <c r="N1105" s="64"/>
    </row>
    <row r="1106" ht="12">
      <c r="N1106" s="64"/>
    </row>
    <row r="1107" ht="12">
      <c r="N1107" s="64"/>
    </row>
    <row r="1108" ht="12">
      <c r="N1108" s="64"/>
    </row>
    <row r="1109" ht="12">
      <c r="N1109" s="64"/>
    </row>
    <row r="1110" ht="12">
      <c r="N1110" s="64"/>
    </row>
    <row r="1111" ht="12">
      <c r="N1111" s="64"/>
    </row>
    <row r="1112" ht="12">
      <c r="N1112" s="64"/>
    </row>
    <row r="1113" ht="12">
      <c r="N1113" s="64"/>
    </row>
    <row r="1114" ht="12">
      <c r="N1114" s="64"/>
    </row>
    <row r="1115" ht="12">
      <c r="N1115" s="64"/>
    </row>
    <row r="1116" ht="12">
      <c r="N1116" s="64"/>
    </row>
    <row r="1117" ht="12">
      <c r="N1117" s="64"/>
    </row>
    <row r="1118" ht="12">
      <c r="N1118" s="64"/>
    </row>
    <row r="1119" ht="12">
      <c r="N1119" s="64"/>
    </row>
    <row r="1120" ht="12">
      <c r="N1120" s="64"/>
    </row>
    <row r="1121" ht="12">
      <c r="N1121" s="64"/>
    </row>
    <row r="1122" ht="12">
      <c r="N1122" s="64"/>
    </row>
    <row r="1123" ht="12">
      <c r="N1123" s="64"/>
    </row>
    <row r="1124" ht="12">
      <c r="N1124" s="64"/>
    </row>
    <row r="1125" ht="12">
      <c r="N1125" s="64"/>
    </row>
    <row r="1126" ht="12">
      <c r="N1126" s="64"/>
    </row>
    <row r="1127" ht="12">
      <c r="N1127" s="64"/>
    </row>
    <row r="1128" ht="12">
      <c r="N1128" s="64"/>
    </row>
    <row r="1129" ht="12">
      <c r="N1129" s="64"/>
    </row>
    <row r="1130" ht="12">
      <c r="N1130" s="64"/>
    </row>
    <row r="1131" ht="12">
      <c r="N1131" s="64"/>
    </row>
    <row r="1132" ht="12">
      <c r="N1132" s="64"/>
    </row>
    <row r="1133" ht="12">
      <c r="N1133" s="64"/>
    </row>
    <row r="1134" ht="12">
      <c r="N1134" s="64"/>
    </row>
    <row r="1135" ht="12">
      <c r="N1135" s="64"/>
    </row>
    <row r="1136" ht="12">
      <c r="N1136" s="64"/>
    </row>
    <row r="1137" ht="12">
      <c r="N1137" s="64"/>
    </row>
    <row r="1138" ht="12">
      <c r="N1138" s="64"/>
    </row>
    <row r="1139" ht="12">
      <c r="N1139" s="64"/>
    </row>
    <row r="1140" ht="12">
      <c r="N1140" s="64"/>
    </row>
    <row r="1141" ht="12">
      <c r="N1141" s="64"/>
    </row>
    <row r="1142" ht="12">
      <c r="N1142" s="64"/>
    </row>
    <row r="1143" ht="12">
      <c r="N1143" s="64"/>
    </row>
    <row r="1144" ht="12">
      <c r="N1144" s="64"/>
    </row>
    <row r="1145" ht="12">
      <c r="N1145" s="64"/>
    </row>
    <row r="1146" ht="12">
      <c r="N1146" s="64"/>
    </row>
    <row r="1147" ht="12">
      <c r="N1147" s="64"/>
    </row>
    <row r="1148" ht="12">
      <c r="N1148" s="64"/>
    </row>
    <row r="1149" ht="12">
      <c r="N1149" s="64"/>
    </row>
    <row r="1150" ht="12">
      <c r="N1150" s="64"/>
    </row>
    <row r="1151" ht="12">
      <c r="N1151" s="64"/>
    </row>
    <row r="1152" ht="12">
      <c r="N1152" s="64"/>
    </row>
    <row r="1153" ht="12">
      <c r="N1153" s="64"/>
    </row>
    <row r="1154" ht="12">
      <c r="N1154" s="64"/>
    </row>
    <row r="1155" ht="12">
      <c r="N1155" s="64"/>
    </row>
    <row r="1156" ht="12">
      <c r="N1156" s="64"/>
    </row>
    <row r="1157" ht="12">
      <c r="N1157" s="64"/>
    </row>
    <row r="1158" ht="12">
      <c r="N1158" s="64"/>
    </row>
    <row r="1159" ht="12">
      <c r="N1159" s="64"/>
    </row>
    <row r="1160" ht="12">
      <c r="N1160" s="64"/>
    </row>
    <row r="1161" ht="12">
      <c r="N1161" s="64"/>
    </row>
    <row r="1162" ht="12">
      <c r="N1162" s="64"/>
    </row>
    <row r="1163" ht="12">
      <c r="N1163" s="64"/>
    </row>
    <row r="1164" ht="12">
      <c r="N1164" s="64"/>
    </row>
    <row r="1165" ht="12">
      <c r="N1165" s="64"/>
    </row>
    <row r="1166" ht="12">
      <c r="N1166" s="64"/>
    </row>
    <row r="1167" ht="12">
      <c r="N1167" s="64"/>
    </row>
    <row r="1168" ht="12">
      <c r="N1168" s="64"/>
    </row>
    <row r="1169" ht="12">
      <c r="N1169" s="64"/>
    </row>
    <row r="1170" ht="12">
      <c r="N1170" s="64"/>
    </row>
    <row r="1171" ht="12">
      <c r="N1171" s="64"/>
    </row>
    <row r="1172" ht="12">
      <c r="N1172" s="64"/>
    </row>
    <row r="1173" ht="12">
      <c r="N1173" s="64"/>
    </row>
    <row r="1174" ht="12">
      <c r="N1174" s="64"/>
    </row>
    <row r="1175" ht="12">
      <c r="N1175" s="64"/>
    </row>
    <row r="1176" ht="12">
      <c r="N1176" s="64"/>
    </row>
    <row r="1177" ht="12">
      <c r="N1177" s="64"/>
    </row>
    <row r="1178" ht="12">
      <c r="N1178" s="64"/>
    </row>
    <row r="1179" ht="12">
      <c r="N1179" s="64"/>
    </row>
    <row r="1180" ht="12">
      <c r="N1180" s="64"/>
    </row>
    <row r="1181" ht="12">
      <c r="N1181" s="64"/>
    </row>
    <row r="1182" ht="12">
      <c r="N1182" s="64"/>
    </row>
    <row r="1183" ht="12">
      <c r="N1183" s="64"/>
    </row>
    <row r="1184" ht="12">
      <c r="N1184" s="64"/>
    </row>
    <row r="1185" ht="12">
      <c r="N1185" s="64"/>
    </row>
    <row r="1186" ht="12">
      <c r="N1186" s="64"/>
    </row>
    <row r="1187" ht="12">
      <c r="N1187" s="64"/>
    </row>
    <row r="1188" ht="12">
      <c r="N1188" s="64"/>
    </row>
    <row r="1189" ht="12">
      <c r="N1189" s="64"/>
    </row>
    <row r="1190" ht="12">
      <c r="N1190" s="64"/>
    </row>
    <row r="1191" ht="12">
      <c r="N1191" s="64"/>
    </row>
    <row r="1192" ht="12">
      <c r="N1192" s="64"/>
    </row>
    <row r="1193" ht="12">
      <c r="N1193" s="64"/>
    </row>
    <row r="1194" ht="12">
      <c r="N1194" s="64"/>
    </row>
    <row r="1195" ht="12">
      <c r="N1195" s="64"/>
    </row>
    <row r="1196" ht="12">
      <c r="N1196" s="64"/>
    </row>
    <row r="1197" ht="12">
      <c r="N1197" s="64"/>
    </row>
    <row r="1198" ht="12">
      <c r="N1198" s="64"/>
    </row>
    <row r="1199" ht="12">
      <c r="N1199" s="64"/>
    </row>
    <row r="1200" ht="12">
      <c r="N1200" s="64"/>
    </row>
    <row r="1201" ht="12">
      <c r="N1201" s="64"/>
    </row>
    <row r="1202" ht="12">
      <c r="N1202" s="64"/>
    </row>
    <row r="1203" ht="12">
      <c r="N1203" s="64"/>
    </row>
    <row r="1204" ht="12">
      <c r="N1204" s="64"/>
    </row>
    <row r="1205" ht="12">
      <c r="N1205" s="64"/>
    </row>
    <row r="1206" ht="12">
      <c r="N1206" s="64"/>
    </row>
    <row r="1207" ht="12">
      <c r="N1207" s="64"/>
    </row>
    <row r="1208" ht="12">
      <c r="N1208" s="64"/>
    </row>
    <row r="1209" ht="12">
      <c r="N1209" s="64"/>
    </row>
    <row r="1210" ht="12">
      <c r="N1210" s="64"/>
    </row>
    <row r="1211" ht="12">
      <c r="N1211" s="64"/>
    </row>
    <row r="1212" ht="12">
      <c r="N1212" s="64"/>
    </row>
    <row r="1213" ht="12">
      <c r="N1213" s="64"/>
    </row>
    <row r="1214" ht="12">
      <c r="N1214" s="64"/>
    </row>
    <row r="1215" ht="12">
      <c r="N1215" s="64"/>
    </row>
    <row r="1216" ht="12">
      <c r="N1216" s="64"/>
    </row>
    <row r="1217" ht="12">
      <c r="N1217" s="64"/>
    </row>
    <row r="1218" ht="12">
      <c r="N1218" s="64"/>
    </row>
    <row r="1219" ht="12">
      <c r="N1219" s="64"/>
    </row>
    <row r="1220" ht="12">
      <c r="N1220" s="64"/>
    </row>
    <row r="1221" ht="12">
      <c r="N1221" s="64"/>
    </row>
    <row r="1222" ht="12">
      <c r="N1222" s="64"/>
    </row>
    <row r="1223" ht="12">
      <c r="N1223" s="64"/>
    </row>
    <row r="1224" ht="12">
      <c r="N1224" s="64"/>
    </row>
    <row r="1225" ht="12">
      <c r="N1225" s="64"/>
    </row>
    <row r="1226" ht="12">
      <c r="N1226" s="64"/>
    </row>
    <row r="1227" ht="12">
      <c r="N1227" s="64"/>
    </row>
    <row r="1228" ht="12">
      <c r="N1228" s="64"/>
    </row>
    <row r="1229" ht="12">
      <c r="N1229" s="64"/>
    </row>
    <row r="1230" ht="12">
      <c r="N1230" s="64"/>
    </row>
    <row r="1231" ht="12">
      <c r="N1231" s="64"/>
    </row>
    <row r="1232" ht="12">
      <c r="N1232" s="64"/>
    </row>
    <row r="1233" ht="12">
      <c r="N1233" s="64"/>
    </row>
    <row r="1234" ht="12">
      <c r="N1234" s="64"/>
    </row>
    <row r="1235" ht="12">
      <c r="N1235" s="64"/>
    </row>
    <row r="1236" ht="12">
      <c r="N1236" s="64"/>
    </row>
    <row r="1237" ht="12">
      <c r="N1237" s="64"/>
    </row>
    <row r="1238" ht="12">
      <c r="N1238" s="64"/>
    </row>
    <row r="1239" ht="12">
      <c r="N1239" s="64"/>
    </row>
    <row r="1240" ht="12">
      <c r="N1240" s="64"/>
    </row>
    <row r="1241" ht="12">
      <c r="N1241" s="64"/>
    </row>
    <row r="1242" ht="12">
      <c r="N1242" s="64"/>
    </row>
    <row r="1243" ht="12">
      <c r="N1243" s="64"/>
    </row>
    <row r="1244" ht="12">
      <c r="N1244" s="64"/>
    </row>
    <row r="1245" ht="12">
      <c r="N1245" s="64"/>
    </row>
    <row r="1246" ht="12">
      <c r="N1246" s="64"/>
    </row>
    <row r="1247" ht="12">
      <c r="N1247" s="64"/>
    </row>
    <row r="1248" ht="12">
      <c r="N1248" s="64"/>
    </row>
    <row r="1249" ht="12">
      <c r="N1249" s="64"/>
    </row>
    <row r="1250" ht="12">
      <c r="N1250" s="64"/>
    </row>
    <row r="1251" ht="12">
      <c r="N1251" s="64"/>
    </row>
    <row r="1252" ht="12">
      <c r="N1252" s="64"/>
    </row>
    <row r="1253" ht="12">
      <c r="N1253" s="64"/>
    </row>
    <row r="1254" ht="12">
      <c r="N1254" s="64"/>
    </row>
    <row r="1255" ht="12">
      <c r="N1255" s="64"/>
    </row>
    <row r="1256" ht="12">
      <c r="N1256" s="64"/>
    </row>
    <row r="1257" ht="12">
      <c r="N1257" s="64"/>
    </row>
    <row r="1258" ht="12">
      <c r="N1258" s="64"/>
    </row>
    <row r="1259" ht="12">
      <c r="N1259" s="64"/>
    </row>
    <row r="1260" ht="12">
      <c r="N1260" s="64"/>
    </row>
    <row r="1261" ht="12">
      <c r="N1261" s="64"/>
    </row>
    <row r="1262" ht="12">
      <c r="N1262" s="64"/>
    </row>
    <row r="1263" ht="12">
      <c r="N1263" s="64"/>
    </row>
    <row r="1264" ht="12">
      <c r="N1264" s="64"/>
    </row>
    <row r="1265" ht="12">
      <c r="N1265" s="64"/>
    </row>
    <row r="1266" ht="12">
      <c r="N1266" s="64"/>
    </row>
    <row r="1267" ht="12">
      <c r="N1267" s="64"/>
    </row>
    <row r="1268" ht="12">
      <c r="N1268" s="64"/>
    </row>
    <row r="1269" ht="12">
      <c r="N1269" s="64"/>
    </row>
    <row r="1270" ht="12">
      <c r="N1270" s="64"/>
    </row>
    <row r="1271" ht="12">
      <c r="N1271" s="64"/>
    </row>
    <row r="1272" ht="12">
      <c r="N1272" s="64"/>
    </row>
    <row r="1273" ht="12">
      <c r="N1273" s="64"/>
    </row>
    <row r="1274" ht="12">
      <c r="N1274" s="64"/>
    </row>
    <row r="1275" ht="12">
      <c r="N1275" s="64"/>
    </row>
    <row r="1276" ht="12">
      <c r="N1276" s="64"/>
    </row>
    <row r="1277" ht="12">
      <c r="N1277" s="64"/>
    </row>
    <row r="1278" ht="12">
      <c r="N1278" s="64"/>
    </row>
    <row r="1279" ht="12">
      <c r="N1279" s="64"/>
    </row>
    <row r="1280" ht="12">
      <c r="N1280" s="64"/>
    </row>
    <row r="1281" ht="12">
      <c r="N1281" s="64"/>
    </row>
    <row r="1282" ht="12">
      <c r="N1282" s="64"/>
    </row>
    <row r="1283" ht="12">
      <c r="N1283" s="64"/>
    </row>
    <row r="1284" ht="12">
      <c r="N1284" s="64"/>
    </row>
    <row r="1285" ht="12">
      <c r="N1285" s="64"/>
    </row>
    <row r="1286" ht="12">
      <c r="N1286" s="64"/>
    </row>
    <row r="1287" ht="12">
      <c r="N1287" s="64"/>
    </row>
    <row r="1288" ht="12">
      <c r="N1288" s="64"/>
    </row>
    <row r="1289" ht="12">
      <c r="N1289" s="64"/>
    </row>
    <row r="1290" ht="12">
      <c r="N1290" s="64"/>
    </row>
    <row r="1291" ht="12">
      <c r="N1291" s="64"/>
    </row>
    <row r="1292" ht="12">
      <c r="N1292" s="64"/>
    </row>
    <row r="1293" ht="12">
      <c r="N1293" s="64"/>
    </row>
    <row r="1294" ht="12">
      <c r="N1294" s="64"/>
    </row>
    <row r="1295" ht="12">
      <c r="N1295" s="64"/>
    </row>
    <row r="1296" ht="12">
      <c r="N1296" s="64"/>
    </row>
    <row r="1297" ht="12">
      <c r="N1297" s="64"/>
    </row>
    <row r="1298" ht="12">
      <c r="N1298" s="64"/>
    </row>
    <row r="1299" ht="12">
      <c r="N1299" s="64"/>
    </row>
    <row r="1300" ht="12">
      <c r="N1300" s="64"/>
    </row>
    <row r="1301" ht="12">
      <c r="N1301" s="64"/>
    </row>
    <row r="1302" ht="12">
      <c r="N1302" s="64"/>
    </row>
    <row r="1303" ht="12">
      <c r="N1303" s="64"/>
    </row>
    <row r="1304" ht="12">
      <c r="N1304" s="64"/>
    </row>
    <row r="1305" ht="12">
      <c r="N1305" s="64"/>
    </row>
    <row r="1306" ht="12">
      <c r="N1306" s="64"/>
    </row>
    <row r="1307" ht="12">
      <c r="N1307" s="64"/>
    </row>
    <row r="1308" ht="12">
      <c r="N1308" s="64"/>
    </row>
    <row r="1309" ht="12">
      <c r="N1309" s="64"/>
    </row>
    <row r="1310" ht="12">
      <c r="N1310" s="64"/>
    </row>
    <row r="1311" ht="12">
      <c r="N1311" s="64"/>
    </row>
    <row r="1312" ht="12">
      <c r="N1312" s="64"/>
    </row>
    <row r="1313" ht="12">
      <c r="N1313" s="64"/>
    </row>
    <row r="1314" ht="12">
      <c r="N1314" s="64"/>
    </row>
    <row r="1315" ht="12">
      <c r="N1315" s="64"/>
    </row>
  </sheetData>
  <mergeCells count="9">
    <mergeCell ref="B13:F13"/>
    <mergeCell ref="B187:B195"/>
    <mergeCell ref="B3:N3"/>
    <mergeCell ref="B4:N4"/>
    <mergeCell ref="B6:D12"/>
    <mergeCell ref="E6:E12"/>
    <mergeCell ref="F6:F12"/>
    <mergeCell ref="G6:M11"/>
    <mergeCell ref="N6:N12"/>
  </mergeCells>
  <printOptions/>
  <pageMargins left="0.75" right="0.75" top="1" bottom="1" header="0.5" footer="0.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 </cp:lastModifiedBy>
  <cp:lastPrinted>2007-08-01T11:52:58Z</cp:lastPrinted>
  <dcterms:created xsi:type="dcterms:W3CDTF">2007-07-03T04:53:00Z</dcterms:created>
  <dcterms:modified xsi:type="dcterms:W3CDTF">2007-08-01T11:55:27Z</dcterms:modified>
  <cp:category/>
  <cp:version/>
  <cp:contentType/>
  <cp:contentStatus/>
</cp:coreProperties>
</file>