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Zmniejszenia i zwiększenia" sheetId="1" r:id="rId1"/>
    <sheet name="Przeniesienia" sheetId="2" r:id="rId2"/>
  </sheets>
  <definedNames/>
  <calcPr fullCalcOnLoad="1"/>
</workbook>
</file>

<file path=xl/sharedStrings.xml><?xml version="1.0" encoding="utf-8"?>
<sst xmlns="http://schemas.openxmlformats.org/spreadsheetml/2006/main" count="141" uniqueCount="141">
  <si>
    <t>Załącznik Nr 1 do Uchwały Nr XXXIII/425/05</t>
  </si>
  <si>
    <t>Rady Miejskiej w Kołobrzegu</t>
  </si>
  <si>
    <t>z dnia 23 lutego 2005 r.</t>
  </si>
  <si>
    <t>ZESTAWIENIE ZMIAN DOCHODÓW BUDŻETOWYCH (zwiększenia)</t>
  </si>
  <si>
    <t>Dział</t>
  </si>
  <si>
    <t>Rozdział</t>
  </si>
  <si>
    <t>§</t>
  </si>
  <si>
    <t>Wyszczególnienie</t>
  </si>
  <si>
    <t>Kwota</t>
  </si>
  <si>
    <t>TRANSPORT I ŁĄCZNOŚĆ</t>
  </si>
  <si>
    <t>Drogi publiczne gminne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</si>
  <si>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</si>
  <si>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</si>
  <si>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2390</t>
  </si>
  <si>
    <t>Wpływy do budżetu ze środków specjalnych</t>
  </si>
  <si>
    <t>OŚWIATA I WYCHOWANIE</t>
  </si>
  <si>
    <t>Szkoły podstawowe</t>
  </si>
  <si>
    <t>6298</t>
  </si>
  <si>
    <t>Środki na dofinansowanie własnych inwestycji gmin (związków gmin), powiatów (związków powiatów), samorządów województw, pozyskane z innych źródeł</t>
  </si>
  <si>
    <t>POMOC  SPOŁECZNA</t>
  </si>
  <si>
    <t>Ośrodki pomocy społecznej</t>
  </si>
  <si>
    <t>6290</t>
  </si>
  <si>
    <t>Środki na dofinansowanie własnych inwestycji gmin (związków gmin), powiatów (związków powiatów), samorządów województw, pozyskane z innych źródeł</t>
  </si>
  <si>
    <t>POZOSTAŁE ZADANIA W ZAKRESIE POLITYKI SPOŁECZNEJ</t>
  </si>
  <si>
    <t>Żłobki</t>
  </si>
  <si>
    <t>0830</t>
  </si>
  <si>
    <t>Wpływy z usług</t>
  </si>
  <si>
    <t>0920</t>
  </si>
  <si>
    <t>Pozostałe odsetki</t>
  </si>
  <si>
    <t>2390</t>
  </si>
  <si>
    <t>Wpływy do budżetu ze środków specjalnych</t>
  </si>
  <si>
    <t>KULTURA FIZYCZNA I SPORT</t>
  </si>
  <si>
    <t>Pozostała działalność</t>
  </si>
  <si>
    <t>6290</t>
  </si>
  <si>
    <t>Środki na dofinansowanie własnych inwestycji gmin (związków gmin), powiatów (związków powiatów), samorządów województw, pozyskane z innych źródeł</t>
  </si>
  <si>
    <t>RAZEM</t>
  </si>
  <si>
    <t>Załącznik Nr 2 do Uchwały Nr XXXIII/425/05</t>
  </si>
  <si>
    <t>Rady Miejskiej w Kołobrzegu</t>
  </si>
  <si>
    <t>z dnia 23 lutego 2005 r.</t>
  </si>
  <si>
    <t>ZESTAWIENIE ZMIAN DOCHODÓW BUDŻETOWYCH (zmniejszenia)</t>
  </si>
  <si>
    <t>Dział</t>
  </si>
  <si>
    <t>Rozdział</t>
  </si>
  <si>
    <t>§</t>
  </si>
  <si>
    <t>Wyszczególnienie</t>
  </si>
  <si>
    <t>Kwota</t>
  </si>
  <si>
    <t>POMOC SPOŁECZNA</t>
  </si>
  <si>
    <t>Ośrodki pomocy społecznej</t>
  </si>
  <si>
    <t>6298</t>
  </si>
  <si>
    <t>Środki na dofinansowanie własnych inwestycji gmin (związków gmin), powiatów (związków powiatów), samorządów województw, pozyskane z innych źródeł</t>
  </si>
  <si>
    <t>KULTURA FIZYCZNA I SPORT</t>
  </si>
  <si>
    <t>Pozostała działalność</t>
  </si>
  <si>
    <t>6298</t>
  </si>
  <si>
    <t>Środki na dofinansowanie własnych inwestycji gmin (związków gmin), powiatów (związków powiatów), samorządów województw, pozyskane z innych źródeł</t>
  </si>
  <si>
    <t>RAZEM</t>
  </si>
  <si>
    <t>Załącznik Nr 3 do Uchwały Nr XXXIII/425/05</t>
  </si>
  <si>
    <t>Rady Miejskiej w Kołobrzegu</t>
  </si>
  <si>
    <t>z dnia 23 lutego 2005 r.</t>
  </si>
  <si>
    <t>ZESTAWIENIE ZMIAN WYDATKÓW BUDŻETOWYCH (zwiększenia)</t>
  </si>
  <si>
    <t>Dział</t>
  </si>
  <si>
    <t>Rozdział</t>
  </si>
  <si>
    <t>§</t>
  </si>
  <si>
    <t>Wyszczególnienie</t>
  </si>
  <si>
    <t>Kwota</t>
  </si>
  <si>
    <t>TRANSPORT I ŁĄCZNOŚĆ</t>
  </si>
  <si>
    <t>Drogi publiczne gminne</t>
  </si>
  <si>
    <t>4270</t>
  </si>
  <si>
    <t>Zakup usług remontowych</t>
  </si>
  <si>
    <t>OŚWIATA I WYCHOWANIE</t>
  </si>
  <si>
    <t>Szkoły podstawowe</t>
  </si>
  <si>
    <t>6058</t>
  </si>
  <si>
    <t>Wydatki inwestycyjne jednostek budżetowych</t>
  </si>
  <si>
    <t>POMOC SPOŁECZNA</t>
  </si>
  <si>
    <t>Ośrodki pomocy społecznej</t>
  </si>
  <si>
    <t>Wydatki inwestycyjne jednostek budżetowych</t>
  </si>
  <si>
    <t>POZOSTAŁE ZADANIA W ZAKRESIE POLITYKI SPOŁECZNEJ</t>
  </si>
  <si>
    <t>Żłobki</t>
  </si>
  <si>
    <t>Zakup środków żywności</t>
  </si>
  <si>
    <t>RAZEM</t>
  </si>
  <si>
    <t>Załącznik Nr 4 do Uchwały Nr XXXIII/425/05</t>
  </si>
  <si>
    <t>Rady Miejskiej w Kołobrzegu</t>
  </si>
  <si>
    <t>z dnia 23 lutego 2005 r.</t>
  </si>
  <si>
    <t>ZESTAWIENIE ZMIAN WYDATKÓW BUDŻETOWYCH (zmniejszenia)</t>
  </si>
  <si>
    <t>Dział</t>
  </si>
  <si>
    <t>Rozdział</t>
  </si>
  <si>
    <t>§</t>
  </si>
  <si>
    <t>Wyszczególnienie</t>
  </si>
  <si>
    <t>Kwota</t>
  </si>
  <si>
    <t>POMOC SPOŁECZNA</t>
  </si>
  <si>
    <t>Ośrodki pomocy społecznej</t>
  </si>
  <si>
    <t>6058</t>
  </si>
  <si>
    <t>Wydatki inwestycyjne jednostek budżetowych</t>
  </si>
  <si>
    <t>RAZEM</t>
  </si>
  <si>
    <t>Załącznik Nr 5 do Uchwały Nr XXXIII/425/05</t>
  </si>
  <si>
    <t>Rady Miejskiej w Kołobrzegu</t>
  </si>
  <si>
    <t>z dnia 23 lutego 2005 r.</t>
  </si>
  <si>
    <t>ZESTAWIENIE PRZENIESIENIA WYDATKÓW BUDŻETOWYCH</t>
  </si>
  <si>
    <t>Dział</t>
  </si>
  <si>
    <t>Rozdział</t>
  </si>
  <si>
    <t>§</t>
  </si>
  <si>
    <t>Wyszczególnienie</t>
  </si>
  <si>
    <t>Kwota</t>
  </si>
  <si>
    <t>zmniejszenia</t>
  </si>
  <si>
    <t>zwiększenia</t>
  </si>
  <si>
    <t>TRANSPORT I ŁĄCZNOŚĆ</t>
  </si>
  <si>
    <t>Drogi publiczne gminne</t>
  </si>
  <si>
    <t>Wydatki inwestycyjne jednostek budżetowych</t>
  </si>
  <si>
    <t>DZIAŁALNOŚĆ USŁUGOWA</t>
  </si>
  <si>
    <t>Opracowania geodezyjne i kartograficzne (nieinwestycyjne)</t>
  </si>
  <si>
    <t>Składki na ubezpieczenia społeczne</t>
  </si>
  <si>
    <t>Składki na Fundusz Pracy</t>
  </si>
  <si>
    <t>Zakup usług pozostałych</t>
  </si>
  <si>
    <t>ADMINISTRACJA PUBLICZNA</t>
  </si>
  <si>
    <t>Pozostała działalność</t>
  </si>
  <si>
    <t>Dotacja celowa z budżetu na finansowanie lub dofinansowanie zadań zleconych do realizacji stowarzyszeniom</t>
  </si>
  <si>
    <t>OCHRONA ZDROWIA</t>
  </si>
  <si>
    <t>Przeciwdziałanie alkoholizmowi</t>
  </si>
  <si>
    <t>Wynagrodzenia bezosobowe</t>
  </si>
  <si>
    <t>Zakup energii</t>
  </si>
  <si>
    <t>Zakup usług remontowych</t>
  </si>
  <si>
    <t>Zakup usług pozostałych</t>
  </si>
  <si>
    <t>Wydatki inwestycyjne jednostek budżetowych</t>
  </si>
  <si>
    <t>Wydatki inwestycyjne jednostek budżetowych</t>
  </si>
  <si>
    <t>POMOC SPOŁECZNA</t>
  </si>
  <si>
    <t>Ośrodki pomocy społecznej</t>
  </si>
  <si>
    <t>Wydatki inwestycyjne jednostek budżetowych</t>
  </si>
  <si>
    <t>Wydatki inwestycyjne jednostek budżetowych</t>
  </si>
  <si>
    <t>GOSPODARKA KOMUNALNA I OCHRONA ŚRODOWISKA</t>
  </si>
  <si>
    <t>Pozostała działalność</t>
  </si>
  <si>
    <t>Wydatki inwestycyjne jednostek budżetowych</t>
  </si>
  <si>
    <t>KULTURA FIZYCZNA I SPORT</t>
  </si>
  <si>
    <t>Instytucje kultury fizycznej</t>
  </si>
  <si>
    <t>Dotacja przedmiotowa z budżetu dla zakładu budżetowego</t>
  </si>
  <si>
    <t>Zadania w zakresie kultury fizycznej i sportu</t>
  </si>
  <si>
    <t>Dotacja celowa z budżetu na finansowanie lub dofinansowanie zadań zleconych do realizacji stowarzyszeniom</t>
  </si>
  <si>
    <t>Pozostała działalność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</si>
  <si>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</si>
  <si>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</si>
  <si>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</si>
  <si>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</si>
  <si>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RAZEM</t>
  </si>
  <si>
    <t>RAZEM / WYNIK (+)(-)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</si>
</sst>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@"/>
    <numFmt numFmtId="167" formatCode="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5" fontId="1" fillId="0" borderId="2" xfId="0" applyNumberFormat="1" applyFont="1" applyBorder="1" applyAlignment="1">
      <alignment vertical="center"/>
    </xf>
    <xf numFmtId="164" fontId="3" fillId="0" borderId="2" xfId="0" applyFont="1" applyBorder="1" applyAlignment="1">
      <alignment horizontal="left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left" vertical="center" wrapText="1"/>
    </xf>
    <xf numFmtId="164" fontId="0" fillId="0" borderId="3" xfId="0" applyBorder="1" applyAlignment="1">
      <alignment horizontal="left" vertical="center"/>
    </xf>
    <xf numFmtId="164" fontId="0" fillId="0" borderId="4" xfId="0" applyBorder="1" applyAlignment="1">
      <alignment horizontal="left" vertical="center"/>
    </xf>
    <xf numFmtId="165" fontId="3" fillId="0" borderId="2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horizontal="left" vertical="center" wrapText="1"/>
    </xf>
    <xf numFmtId="164" fontId="0" fillId="0" borderId="4" xfId="0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right" vertical="center"/>
    </xf>
    <xf numFmtId="166" fontId="0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 wrapText="1"/>
    </xf>
    <xf numFmtId="164" fontId="0" fillId="0" borderId="4" xfId="0" applyFont="1" applyBorder="1" applyAlignment="1">
      <alignment horizontal="left" vertical="center" wrapText="1"/>
    </xf>
    <xf numFmtId="164" fontId="1" fillId="0" borderId="6" xfId="0" applyFont="1" applyBorder="1" applyAlignment="1">
      <alignment horizontal="center" vertical="center"/>
    </xf>
    <xf numFmtId="164" fontId="0" fillId="0" borderId="3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5" fontId="1" fillId="0" borderId="2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left"/>
    </xf>
    <xf numFmtId="164" fontId="3" fillId="0" borderId="4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horizontal="left" vertical="center"/>
    </xf>
    <xf numFmtId="165" fontId="0" fillId="0" borderId="2" xfId="0" applyNumberFormat="1" applyFont="1" applyBorder="1" applyAlignment="1">
      <alignment horizontal="right" vertic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5" fontId="1" fillId="0" borderId="2" xfId="0" applyNumberFormat="1" applyFont="1" applyBorder="1" applyAlignment="1">
      <alignment horizontal="right"/>
    </xf>
    <xf numFmtId="164" fontId="3" fillId="0" borderId="7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2" xfId="0" applyFont="1" applyBorder="1" applyAlignment="1">
      <alignment horizontal="left" wrapText="1"/>
    </xf>
    <xf numFmtId="164" fontId="0" fillId="0" borderId="3" xfId="0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5" fontId="0" fillId="0" borderId="0" xfId="0" applyNumberFormat="1" applyBorder="1" applyAlignment="1">
      <alignment/>
    </xf>
    <xf numFmtId="164" fontId="3" fillId="0" borderId="8" xfId="0" applyFont="1" applyBorder="1" applyAlignment="1">
      <alignment horizontal="left"/>
    </xf>
    <xf numFmtId="164" fontId="0" fillId="0" borderId="5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7" fontId="0" fillId="0" borderId="0" xfId="0" applyNumberFormat="1" applyBorder="1" applyAlignment="1">
      <alignment/>
    </xf>
    <xf numFmtId="164" fontId="1" fillId="0" borderId="7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" xfId="0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right"/>
    </xf>
    <xf numFmtId="164" fontId="0" fillId="0" borderId="10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8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4" xfId="0" applyFont="1" applyBorder="1" applyAlignment="1">
      <alignment horizontal="left" wrapText="1"/>
    </xf>
    <xf numFmtId="165" fontId="0" fillId="0" borderId="2" xfId="0" applyNumberFormat="1" applyFont="1" applyBorder="1" applyAlignment="1">
      <alignment horizontal="right"/>
    </xf>
    <xf numFmtId="164" fontId="3" fillId="0" borderId="12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5" xfId="0" applyFont="1" applyBorder="1" applyAlignment="1">
      <alignment horizontal="center" wrapText="1"/>
    </xf>
    <xf numFmtId="164" fontId="0" fillId="0" borderId="2" xfId="0" applyBorder="1" applyAlignment="1">
      <alignment/>
    </xf>
    <xf numFmtId="164" fontId="0" fillId="0" borderId="3" xfId="0" applyBorder="1" applyAlignment="1">
      <alignment vertical="center" wrapText="1"/>
    </xf>
    <xf numFmtId="164" fontId="0" fillId="0" borderId="4" xfId="0" applyBorder="1" applyAlignment="1">
      <alignment vertical="center" wrapText="1"/>
    </xf>
    <xf numFmtId="164" fontId="1" fillId="0" borderId="6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0" fillId="0" borderId="4" xfId="0" applyBorder="1" applyAlignment="1">
      <alignment horizontal="left"/>
    </xf>
    <xf numFmtId="164" fontId="0" fillId="0" borderId="9" xfId="0" applyFont="1" applyBorder="1" applyAlignment="1">
      <alignment horizontal="center"/>
    </xf>
    <xf numFmtId="164" fontId="0" fillId="0" borderId="4" xfId="0" applyBorder="1" applyAlignment="1">
      <alignment horizontal="center" vertical="center"/>
    </xf>
    <xf numFmtId="164" fontId="3" fillId="0" borderId="13" xfId="0" applyFont="1" applyBorder="1" applyAlignment="1">
      <alignment horizontal="center"/>
    </xf>
    <xf numFmtId="164" fontId="0" fillId="0" borderId="9" xfId="0" applyBorder="1" applyAlignment="1">
      <alignment horizontal="left" wrapText="1"/>
    </xf>
    <xf numFmtId="164" fontId="0" fillId="0" borderId="4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/>
    </xf>
    <xf numFmtId="164" fontId="0" fillId="0" borderId="9" xfId="0" applyFont="1" applyBorder="1" applyAlignment="1">
      <alignment horizontal="left" wrapText="1"/>
    </xf>
    <xf numFmtId="164" fontId="1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73">
      <selection activeCell="A74" sqref="A74"/>
    </sheetView>
  </sheetViews>
  <sheetFormatPr defaultColWidth="9.140625" defaultRowHeight="12.75"/>
  <cols>
    <col min="1" max="3" width="9.00390625" style="0" customWidth="1"/>
    <col min="4" max="4" width="31.421875" style="1" customWidth="1"/>
    <col min="5" max="5" width="11.57421875" style="1" customWidth="1"/>
    <col min="6" max="6" width="13.57421875" style="1" customWidth="1"/>
    <col min="7" max="7" width="9.7109375" style="1" customWidth="1"/>
    <col min="8" max="256" width="9.00390625" style="0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7" ht="12.75">
      <c r="A3" s="2"/>
      <c r="B3" s="2"/>
      <c r="C3" s="2"/>
      <c r="D3" s="2"/>
      <c r="E3" s="2"/>
      <c r="F3" s="2" t="s">
        <v>1</v>
      </c>
      <c r="G3" s="1"/>
    </row>
    <row r="4" spans="1:7" ht="12.75">
      <c r="A4" s="2"/>
      <c r="B4" s="2"/>
      <c r="C4" s="2"/>
      <c r="D4" s="2"/>
      <c r="E4" s="2"/>
      <c r="F4" s="2" t="s">
        <v>2</v>
      </c>
      <c r="G4" s="1"/>
    </row>
    <row r="5" spans="1:6" ht="12.75">
      <c r="A5" s="2"/>
      <c r="B5" s="2"/>
      <c r="C5" s="2"/>
      <c r="D5" s="2"/>
      <c r="E5" s="2"/>
      <c r="F5" s="2"/>
    </row>
    <row r="6" spans="1:6" ht="12.75">
      <c r="A6" s="3" t="s">
        <v>3</v>
      </c>
      <c r="B6" s="3"/>
      <c r="C6" s="3"/>
      <c r="D6" s="3"/>
      <c r="E6" s="3"/>
      <c r="F6" s="3"/>
    </row>
    <row r="7" spans="1:6" ht="12.75">
      <c r="A7" s="4"/>
      <c r="B7" s="4"/>
      <c r="C7" s="4"/>
      <c r="D7" s="4"/>
      <c r="E7" s="4"/>
      <c r="F7" s="4"/>
    </row>
    <row r="8" spans="1:7" ht="12.75">
      <c r="A8" s="5" t="s">
        <v>4</v>
      </c>
      <c r="B8" s="5" t="s">
        <v>5</v>
      </c>
      <c r="C8" s="5" t="s">
        <v>6</v>
      </c>
      <c r="D8" s="5" t="s">
        <v>7</v>
      </c>
      <c r="E8" s="5"/>
      <c r="F8" s="5" t="s">
        <v>8</v>
      </c>
      <c r="G8" s="1"/>
    </row>
    <row r="9" spans="1:7" ht="12.75">
      <c r="A9" s="6">
        <v>1</v>
      </c>
      <c r="B9" s="6">
        <v>2</v>
      </c>
      <c r="C9" s="6">
        <v>3</v>
      </c>
      <c r="D9" s="6">
        <v>4</v>
      </c>
      <c r="E9" s="6"/>
      <c r="F9" s="6">
        <v>5</v>
      </c>
      <c r="G9" s="1"/>
    </row>
    <row r="10" spans="1:7" ht="12.75">
      <c r="A10" s="7">
        <v>600</v>
      </c>
      <c r="B10" s="8" t="s">
        <v>9</v>
      </c>
      <c r="C10" s="8"/>
      <c r="D10" s="8"/>
      <c r="E10" s="8"/>
      <c r="F10" s="11">
        <f>F11</f>
        <v>500000</v>
      </c>
      <c r="G10" s="1"/>
    </row>
    <row r="11" spans="1:7" ht="12.75">
      <c r="A11" s="12"/>
      <c r="B11" s="13">
        <v>60016</v>
      </c>
      <c r="C11" s="14" t="s">
        <v>10</v>
      </c>
      <c r="D11" s="14"/>
      <c r="E11" s="14"/>
      <c r="F11" s="17">
        <f>F12+F13</f>
        <v>500000</v>
      </c>
      <c r="G11" s="1"/>
    </row>
    <row r="12" spans="1:7" ht="69.75" customHeight="1">
      <c r="A12" s="12"/>
      <c r="B12" s="13"/>
      <c r="C12" s="18" t="s">
        <v>11</v>
      </c>
      <c r="D12" s="19" t="s">
        <v>12</v>
      </c>
      <c r="E12" s="19"/>
      <c r="F12" s="21">
        <f>500000-3973</f>
        <v>496027</v>
      </c>
      <c r="G12" s="1"/>
    </row>
    <row r="13" spans="1:7" ht="18" customHeight="1">
      <c r="A13" s="12"/>
      <c r="B13" s="13"/>
      <c r="C13" s="18" t="s">
        <v>13</v>
      </c>
      <c r="D13" s="19" t="s">
        <v>14</v>
      </c>
      <c r="E13" s="19"/>
      <c r="F13" s="21">
        <v>3973</v>
      </c>
      <c r="G13" s="1"/>
    </row>
    <row r="14" spans="1:7" ht="12.75">
      <c r="A14" s="7">
        <v>801</v>
      </c>
      <c r="B14" s="8" t="s">
        <v>15</v>
      </c>
      <c r="C14" s="8"/>
      <c r="D14" s="8"/>
      <c r="E14" s="8"/>
      <c r="F14" s="11">
        <f>F15</f>
        <v>405049</v>
      </c>
      <c r="G14" s="1"/>
    </row>
    <row r="15" spans="1:7" ht="12.75">
      <c r="A15" s="12"/>
      <c r="B15" s="13">
        <v>80101</v>
      </c>
      <c r="C15" s="14" t="s">
        <v>16</v>
      </c>
      <c r="D15" s="14"/>
      <c r="E15" s="14"/>
      <c r="F15" s="17">
        <f>SUM(F16:F16)</f>
        <v>405049</v>
      </c>
      <c r="G15" s="1"/>
    </row>
    <row r="16" spans="1:7" ht="53.25" customHeight="1">
      <c r="A16" s="12"/>
      <c r="B16" s="13"/>
      <c r="C16" s="22" t="s">
        <v>17</v>
      </c>
      <c r="D16" s="23" t="s">
        <v>18</v>
      </c>
      <c r="E16" s="23"/>
      <c r="F16" s="21">
        <v>405049</v>
      </c>
      <c r="G16" s="1"/>
    </row>
    <row r="17" spans="1:7" ht="15.75" customHeight="1">
      <c r="A17" s="25">
        <v>852</v>
      </c>
      <c r="B17" s="7" t="s">
        <v>19</v>
      </c>
      <c r="C17" s="7"/>
      <c r="D17" s="7"/>
      <c r="E17" s="7"/>
      <c r="F17" s="28">
        <f>F18</f>
        <v>209260</v>
      </c>
      <c r="G17" s="1"/>
    </row>
    <row r="18" spans="1:7" ht="12.75">
      <c r="A18" s="29"/>
      <c r="B18" s="30">
        <v>85219</v>
      </c>
      <c r="C18" s="14" t="s">
        <v>20</v>
      </c>
      <c r="D18" s="14"/>
      <c r="E18" s="14"/>
      <c r="F18" s="17">
        <f>F19</f>
        <v>209260</v>
      </c>
      <c r="G18" s="1"/>
    </row>
    <row r="19" spans="1:7" ht="53.25" customHeight="1">
      <c r="A19" s="12"/>
      <c r="B19" s="13"/>
      <c r="C19" s="22" t="s">
        <v>21</v>
      </c>
      <c r="D19" s="23" t="s">
        <v>22</v>
      </c>
      <c r="E19" s="23"/>
      <c r="F19" s="21">
        <v>209260</v>
      </c>
      <c r="G19" s="1"/>
    </row>
    <row r="20" spans="1:7" ht="15.75" customHeight="1">
      <c r="A20" s="25">
        <v>853</v>
      </c>
      <c r="B20" s="7" t="s">
        <v>23</v>
      </c>
      <c r="C20" s="7"/>
      <c r="D20" s="7"/>
      <c r="E20" s="7"/>
      <c r="F20" s="28">
        <f>F21</f>
        <v>73000</v>
      </c>
      <c r="G20" s="1"/>
    </row>
    <row r="21" spans="1:7" ht="12.75">
      <c r="A21" s="29"/>
      <c r="B21" s="30">
        <v>85305</v>
      </c>
      <c r="C21" s="14" t="s">
        <v>24</v>
      </c>
      <c r="D21" s="14"/>
      <c r="E21" s="14"/>
      <c r="F21" s="17">
        <f>SUM(F22:F24)</f>
        <v>73000</v>
      </c>
      <c r="G21" s="1"/>
    </row>
    <row r="22" spans="1:7" ht="12.75">
      <c r="A22" s="12"/>
      <c r="B22" s="13"/>
      <c r="C22" s="31" t="s">
        <v>25</v>
      </c>
      <c r="D22" s="32" t="s">
        <v>26</v>
      </c>
      <c r="E22" s="32"/>
      <c r="F22" s="33">
        <v>69814</v>
      </c>
      <c r="G22" s="1"/>
    </row>
    <row r="23" spans="1:7" ht="12.75">
      <c r="A23" s="12"/>
      <c r="B23" s="13"/>
      <c r="C23" s="31" t="s">
        <v>27</v>
      </c>
      <c r="D23" s="32" t="s">
        <v>28</v>
      </c>
      <c r="E23" s="32"/>
      <c r="F23" s="33">
        <v>10</v>
      </c>
      <c r="G23" s="1"/>
    </row>
    <row r="24" spans="1:7" ht="12.75">
      <c r="A24" s="12"/>
      <c r="B24" s="13"/>
      <c r="C24" s="31" t="s">
        <v>29</v>
      </c>
      <c r="D24" s="32" t="s">
        <v>30</v>
      </c>
      <c r="E24" s="32"/>
      <c r="F24" s="33">
        <v>3176</v>
      </c>
      <c r="G24" s="1"/>
    </row>
    <row r="25" spans="1:7" ht="12.75">
      <c r="A25" s="5">
        <v>926</v>
      </c>
      <c r="B25" s="5" t="s">
        <v>31</v>
      </c>
      <c r="C25" s="5"/>
      <c r="D25" s="5"/>
      <c r="E25" s="5"/>
      <c r="F25" s="36">
        <f>F26</f>
        <v>450000</v>
      </c>
      <c r="G25" s="1"/>
    </row>
    <row r="26" spans="1:7" ht="12.75">
      <c r="A26" s="37"/>
      <c r="B26" s="38">
        <v>92695</v>
      </c>
      <c r="C26" s="39" t="s">
        <v>32</v>
      </c>
      <c r="D26" s="39"/>
      <c r="E26" s="39"/>
      <c r="F26" s="41">
        <f>F27</f>
        <v>450000</v>
      </c>
      <c r="G26" s="1"/>
    </row>
    <row r="27" spans="1:7" ht="56.25" customHeight="1">
      <c r="A27" s="12"/>
      <c r="B27" s="13"/>
      <c r="C27" s="22" t="s">
        <v>33</v>
      </c>
      <c r="D27" s="23" t="s">
        <v>34</v>
      </c>
      <c r="E27" s="23"/>
      <c r="F27" s="21">
        <v>450000</v>
      </c>
      <c r="G27" s="1"/>
    </row>
    <row r="28" spans="1:7" ht="12.75">
      <c r="A28" s="5"/>
      <c r="B28" s="5"/>
      <c r="C28" s="42"/>
      <c r="D28" s="43" t="s">
        <v>35</v>
      </c>
      <c r="E28" s="43"/>
      <c r="F28" s="11">
        <f>F25+F20+F17+F14+F10</f>
        <v>1637309</v>
      </c>
      <c r="G28" s="1"/>
    </row>
    <row r="29" ht="12.75"/>
    <row r="30" spans="1:6" ht="12.75">
      <c r="A30" s="2" t="s">
        <v>36</v>
      </c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7" ht="12.75">
      <c r="A32" s="2"/>
      <c r="B32" s="2"/>
      <c r="C32" s="2"/>
      <c r="D32" s="2"/>
      <c r="E32" s="2"/>
      <c r="F32" s="2" t="s">
        <v>37</v>
      </c>
      <c r="G32" s="1"/>
    </row>
    <row r="33" spans="1:7" ht="12.75">
      <c r="A33" s="2"/>
      <c r="B33" s="2"/>
      <c r="C33" s="2"/>
      <c r="D33" s="2"/>
      <c r="E33" s="2"/>
      <c r="F33" s="2" t="s">
        <v>38</v>
      </c>
      <c r="G33" s="1"/>
    </row>
    <row r="34" spans="1:6" ht="12.75">
      <c r="A34" s="2"/>
      <c r="B34" s="2"/>
      <c r="C34" s="2"/>
      <c r="D34" s="2"/>
      <c r="E34" s="2"/>
      <c r="F34" s="2"/>
    </row>
    <row r="35" spans="1:6" ht="12.75">
      <c r="A35" s="3" t="s">
        <v>39</v>
      </c>
      <c r="B35" s="3"/>
      <c r="C35" s="3"/>
      <c r="D35" s="3"/>
      <c r="E35" s="3"/>
      <c r="F35" s="3"/>
    </row>
    <row r="36" spans="1:6" ht="12.75">
      <c r="A36" s="4"/>
      <c r="B36" s="4"/>
      <c r="C36" s="4"/>
      <c r="D36" s="4"/>
      <c r="E36" s="4"/>
      <c r="F36" s="4"/>
    </row>
    <row r="37" spans="1:7" ht="12.75">
      <c r="A37" s="5" t="s">
        <v>40</v>
      </c>
      <c r="B37" s="5" t="s">
        <v>41</v>
      </c>
      <c r="C37" s="5" t="s">
        <v>42</v>
      </c>
      <c r="D37" s="5" t="s">
        <v>43</v>
      </c>
      <c r="E37" s="5"/>
      <c r="F37" s="5" t="s">
        <v>44</v>
      </c>
      <c r="G37" s="45"/>
    </row>
    <row r="38" spans="1:7" ht="12.75">
      <c r="A38" s="6">
        <v>1</v>
      </c>
      <c r="B38" s="6">
        <v>2</v>
      </c>
      <c r="C38" s="6">
        <v>3</v>
      </c>
      <c r="D38" s="6">
        <v>4</v>
      </c>
      <c r="E38" s="6"/>
      <c r="F38" s="6">
        <v>5</v>
      </c>
      <c r="G38" s="45"/>
    </row>
    <row r="39" spans="1:7" ht="12.75">
      <c r="A39" s="25">
        <v>852</v>
      </c>
      <c r="B39" s="8" t="s">
        <v>45</v>
      </c>
      <c r="C39" s="8"/>
      <c r="D39" s="8"/>
      <c r="E39" s="8"/>
      <c r="F39" s="11">
        <f>F40</f>
        <v>500000</v>
      </c>
      <c r="G39" s="1"/>
    </row>
    <row r="40" spans="1:7" ht="12.75">
      <c r="A40" s="29"/>
      <c r="B40" s="30">
        <v>85219</v>
      </c>
      <c r="C40" s="14" t="s">
        <v>46</v>
      </c>
      <c r="D40" s="14"/>
      <c r="E40" s="14"/>
      <c r="F40" s="17">
        <f>F41</f>
        <v>500000</v>
      </c>
      <c r="G40" s="1"/>
    </row>
    <row r="41" spans="1:7" ht="52.5" customHeight="1">
      <c r="A41" s="46"/>
      <c r="B41" s="30"/>
      <c r="C41" s="22" t="s">
        <v>47</v>
      </c>
      <c r="D41" s="23" t="s">
        <v>48</v>
      </c>
      <c r="E41" s="23"/>
      <c r="F41" s="21">
        <v>500000</v>
      </c>
      <c r="G41" s="1"/>
    </row>
    <row r="42" spans="1:7" ht="12.75">
      <c r="A42" s="5">
        <v>926</v>
      </c>
      <c r="B42" s="5" t="s">
        <v>49</v>
      </c>
      <c r="C42" s="5"/>
      <c r="D42" s="5"/>
      <c r="E42" s="5"/>
      <c r="F42" s="36">
        <f>F43</f>
        <v>1618603</v>
      </c>
      <c r="G42" s="1"/>
    </row>
    <row r="43" spans="1:7" ht="12.75">
      <c r="A43" s="37"/>
      <c r="B43" s="38">
        <v>92695</v>
      </c>
      <c r="C43" s="39" t="s">
        <v>50</v>
      </c>
      <c r="D43" s="39"/>
      <c r="E43" s="39"/>
      <c r="F43" s="41">
        <f>F44</f>
        <v>1618603</v>
      </c>
      <c r="G43" s="1"/>
    </row>
    <row r="44" spans="1:7" ht="52.5" customHeight="1">
      <c r="A44" s="46"/>
      <c r="B44" s="30"/>
      <c r="C44" s="22" t="s">
        <v>51</v>
      </c>
      <c r="D44" s="23" t="s">
        <v>52</v>
      </c>
      <c r="E44" s="23"/>
      <c r="F44" s="21">
        <v>1618603</v>
      </c>
      <c r="G44" s="1"/>
    </row>
    <row r="45" spans="1:7" ht="12.75">
      <c r="A45" s="5"/>
      <c r="B45" s="5"/>
      <c r="C45" s="42"/>
      <c r="D45" s="43" t="s">
        <v>53</v>
      </c>
      <c r="E45" s="43"/>
      <c r="F45" s="11">
        <f>F39+F42</f>
        <v>2118603</v>
      </c>
      <c r="G45" s="1"/>
    </row>
    <row r="46" ht="12.75"/>
    <row r="47" ht="12.75"/>
    <row r="48" ht="12.75"/>
    <row r="49" ht="12.75"/>
    <row r="50" spans="1:6" ht="12.75">
      <c r="A50" s="2" t="s">
        <v>54</v>
      </c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7" ht="12.75">
      <c r="A52" s="2"/>
      <c r="B52" s="2"/>
      <c r="C52" s="2"/>
      <c r="D52" s="2"/>
      <c r="E52" s="2"/>
      <c r="F52" s="2" t="s">
        <v>55</v>
      </c>
      <c r="G52" s="1"/>
    </row>
    <row r="53" spans="1:7" ht="12.75">
      <c r="A53" s="2"/>
      <c r="B53" s="2"/>
      <c r="C53" s="2"/>
      <c r="D53" s="2"/>
      <c r="E53" s="2"/>
      <c r="F53" s="2" t="s">
        <v>56</v>
      </c>
      <c r="G53" s="1"/>
    </row>
    <row r="54" spans="1:6" ht="12.75">
      <c r="A54" s="2"/>
      <c r="B54" s="2"/>
      <c r="C54" s="2"/>
      <c r="D54" s="2"/>
      <c r="E54" s="2"/>
      <c r="F54" s="2"/>
    </row>
    <row r="55" spans="1:6" ht="12.75">
      <c r="A55" s="3" t="s">
        <v>57</v>
      </c>
      <c r="B55" s="3"/>
      <c r="C55" s="3"/>
      <c r="D55" s="3"/>
      <c r="E55" s="3"/>
      <c r="F55" s="3"/>
    </row>
    <row r="56" spans="1:6" ht="12.75">
      <c r="A56" s="4"/>
      <c r="B56" s="4"/>
      <c r="C56" s="4"/>
      <c r="D56" s="4"/>
      <c r="E56" s="4"/>
      <c r="F56" s="4"/>
    </row>
    <row r="57" spans="1:7" ht="12.75">
      <c r="A57" s="5" t="s">
        <v>58</v>
      </c>
      <c r="B57" s="5" t="s">
        <v>59</v>
      </c>
      <c r="C57" s="5" t="s">
        <v>60</v>
      </c>
      <c r="D57" s="5" t="s">
        <v>61</v>
      </c>
      <c r="E57" s="5"/>
      <c r="F57" s="5" t="s">
        <v>62</v>
      </c>
      <c r="G57" s="1"/>
    </row>
    <row r="58" spans="1:7" ht="12.75">
      <c r="A58" s="6">
        <v>1</v>
      </c>
      <c r="B58" s="6">
        <v>2</v>
      </c>
      <c r="C58" s="6">
        <v>3</v>
      </c>
      <c r="D58" s="6">
        <v>4</v>
      </c>
      <c r="E58" s="6"/>
      <c r="F58" s="6">
        <v>5</v>
      </c>
      <c r="G58" s="1"/>
    </row>
    <row r="59" spans="1:7" ht="12.75">
      <c r="A59" s="7">
        <v>600</v>
      </c>
      <c r="B59" s="8" t="s">
        <v>63</v>
      </c>
      <c r="C59" s="8"/>
      <c r="D59" s="8"/>
      <c r="E59" s="8"/>
      <c r="F59" s="11">
        <f>F60</f>
        <v>500000</v>
      </c>
      <c r="G59" s="1"/>
    </row>
    <row r="60" spans="1:7" ht="12.75">
      <c r="A60" s="12"/>
      <c r="B60" s="13">
        <v>60016</v>
      </c>
      <c r="C60" s="14" t="s">
        <v>64</v>
      </c>
      <c r="D60" s="14"/>
      <c r="E60" s="14"/>
      <c r="F60" s="17">
        <f>F61</f>
        <v>500000</v>
      </c>
      <c r="G60" s="1"/>
    </row>
    <row r="61" spans="1:7" ht="16.5" customHeight="1">
      <c r="A61" s="12"/>
      <c r="B61" s="13"/>
      <c r="C61" s="18" t="s">
        <v>65</v>
      </c>
      <c r="D61" s="19" t="s">
        <v>66</v>
      </c>
      <c r="E61" s="19"/>
      <c r="F61" s="21">
        <v>500000</v>
      </c>
      <c r="G61" s="1"/>
    </row>
    <row r="62" spans="1:7" ht="12.75">
      <c r="A62" s="7">
        <v>801</v>
      </c>
      <c r="B62" s="8" t="s">
        <v>67</v>
      </c>
      <c r="C62" s="8"/>
      <c r="D62" s="8"/>
      <c r="E62" s="8"/>
      <c r="F62" s="11">
        <f>F63</f>
        <v>405049</v>
      </c>
      <c r="G62" s="1"/>
    </row>
    <row r="63" spans="1:7" ht="12.75">
      <c r="A63" s="12"/>
      <c r="B63" s="13">
        <v>80101</v>
      </c>
      <c r="C63" s="14" t="s">
        <v>68</v>
      </c>
      <c r="D63" s="14"/>
      <c r="E63" s="14"/>
      <c r="F63" s="17">
        <f>SUM(F64:F64)</f>
        <v>405049</v>
      </c>
      <c r="G63" s="1"/>
    </row>
    <row r="64" spans="1:7" ht="21" customHeight="1">
      <c r="A64" s="12"/>
      <c r="B64" s="13"/>
      <c r="C64" s="22" t="s">
        <v>69</v>
      </c>
      <c r="D64" s="23" t="s">
        <v>70</v>
      </c>
      <c r="E64" s="23"/>
      <c r="F64" s="21">
        <v>405049</v>
      </c>
      <c r="G64" s="1"/>
    </row>
    <row r="65" spans="1:7" ht="12.75">
      <c r="A65" s="7">
        <v>852</v>
      </c>
      <c r="B65" s="8" t="s">
        <v>71</v>
      </c>
      <c r="C65" s="8"/>
      <c r="D65" s="8"/>
      <c r="E65" s="8"/>
      <c r="F65" s="11">
        <f>F66</f>
        <v>209260</v>
      </c>
      <c r="G65" s="1"/>
    </row>
    <row r="66" spans="1:7" ht="12.75">
      <c r="A66" s="12"/>
      <c r="B66" s="13">
        <v>85219</v>
      </c>
      <c r="C66" s="14" t="s">
        <v>72</v>
      </c>
      <c r="D66" s="14"/>
      <c r="E66" s="14"/>
      <c r="F66" s="17">
        <f>F67</f>
        <v>209260</v>
      </c>
      <c r="G66" s="1"/>
    </row>
    <row r="67" spans="1:7" ht="18" customHeight="1">
      <c r="A67" s="12"/>
      <c r="B67" s="13"/>
      <c r="C67" s="47">
        <v>6050</v>
      </c>
      <c r="D67" s="32" t="s">
        <v>73</v>
      </c>
      <c r="E67" s="32"/>
      <c r="F67" s="21">
        <v>209260</v>
      </c>
      <c r="G67" s="45"/>
    </row>
    <row r="68" spans="1:7" ht="15.75" customHeight="1">
      <c r="A68" s="25">
        <v>853</v>
      </c>
      <c r="B68" s="7" t="s">
        <v>74</v>
      </c>
      <c r="C68" s="7"/>
      <c r="D68" s="7"/>
      <c r="E68" s="7"/>
      <c r="F68" s="28">
        <f>F69</f>
        <v>73000</v>
      </c>
      <c r="G68" s="1"/>
    </row>
    <row r="69" spans="1:7" ht="12.75">
      <c r="A69" s="29"/>
      <c r="B69" s="30">
        <v>85305</v>
      </c>
      <c r="C69" s="14" t="s">
        <v>75</v>
      </c>
      <c r="D69" s="14"/>
      <c r="E69" s="14"/>
      <c r="F69" s="17">
        <f>F70</f>
        <v>73000</v>
      </c>
      <c r="G69" s="1"/>
    </row>
    <row r="70" spans="1:7" ht="12.75">
      <c r="A70" s="12"/>
      <c r="B70" s="13"/>
      <c r="C70" s="48">
        <v>4220</v>
      </c>
      <c r="D70" s="16" t="s">
        <v>76</v>
      </c>
      <c r="E70" s="16"/>
      <c r="F70" s="33">
        <v>73000</v>
      </c>
      <c r="G70" s="1"/>
    </row>
    <row r="71" spans="1:7" ht="12.75">
      <c r="A71" s="5"/>
      <c r="B71" s="5"/>
      <c r="C71" s="42"/>
      <c r="D71" s="43" t="s">
        <v>77</v>
      </c>
      <c r="E71" s="43"/>
      <c r="F71" s="11">
        <f>F62+F65+F59+F68</f>
        <v>1187309</v>
      </c>
      <c r="G71" s="1"/>
    </row>
    <row r="72" ht="12.75">
      <c r="F72" s="45"/>
    </row>
    <row r="73" ht="12.75"/>
    <row r="74" spans="1:6" ht="12.75">
      <c r="A74" s="2" t="s">
        <v>78</v>
      </c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7" ht="12.75">
      <c r="A76" s="2"/>
      <c r="B76" s="2"/>
      <c r="C76" s="2"/>
      <c r="D76" s="2"/>
      <c r="E76" s="2"/>
      <c r="F76" s="2" t="s">
        <v>79</v>
      </c>
      <c r="G76" s="1"/>
    </row>
    <row r="77" spans="1:7" ht="12.75">
      <c r="A77" s="2"/>
      <c r="B77" s="2"/>
      <c r="C77" s="2"/>
      <c r="D77" s="2"/>
      <c r="E77" s="2"/>
      <c r="F77" s="2" t="s">
        <v>80</v>
      </c>
      <c r="G77" s="1"/>
    </row>
    <row r="78" spans="1:6" ht="12.75">
      <c r="A78" s="2"/>
      <c r="B78" s="2"/>
      <c r="C78" s="2"/>
      <c r="D78" s="2"/>
      <c r="E78" s="2"/>
      <c r="F78" s="2"/>
    </row>
    <row r="79" spans="1:6" ht="12.75">
      <c r="A79" s="3" t="s">
        <v>81</v>
      </c>
      <c r="B79" s="3"/>
      <c r="C79" s="3"/>
      <c r="D79" s="3"/>
      <c r="E79" s="3"/>
      <c r="F79" s="3"/>
    </row>
    <row r="80" spans="1:6" ht="12.75">
      <c r="A80" s="4"/>
      <c r="B80" s="4"/>
      <c r="C80" s="4"/>
      <c r="D80" s="4"/>
      <c r="E80" s="4"/>
      <c r="F80" s="4"/>
    </row>
    <row r="81" spans="1:7" ht="12.75">
      <c r="A81" s="5" t="s">
        <v>82</v>
      </c>
      <c r="B81" s="5" t="s">
        <v>83</v>
      </c>
      <c r="C81" s="5" t="s">
        <v>84</v>
      </c>
      <c r="D81" s="5" t="s">
        <v>85</v>
      </c>
      <c r="E81" s="5"/>
      <c r="F81" s="5" t="s">
        <v>86</v>
      </c>
      <c r="G81" s="1"/>
    </row>
    <row r="82" spans="1:7" ht="12.75">
      <c r="A82" s="6">
        <v>1</v>
      </c>
      <c r="B82" s="6">
        <v>2</v>
      </c>
      <c r="C82" s="6">
        <v>3</v>
      </c>
      <c r="D82" s="6">
        <v>4</v>
      </c>
      <c r="E82" s="6"/>
      <c r="F82" s="6">
        <v>5</v>
      </c>
      <c r="G82" s="1"/>
    </row>
    <row r="83" spans="1:7" ht="12.75">
      <c r="A83" s="7">
        <v>852</v>
      </c>
      <c r="B83" s="8" t="s">
        <v>87</v>
      </c>
      <c r="C83" s="8"/>
      <c r="D83" s="8"/>
      <c r="E83" s="8"/>
      <c r="F83" s="11">
        <f>F84</f>
        <v>500000</v>
      </c>
      <c r="G83" s="1"/>
    </row>
    <row r="84" spans="1:7" ht="12.75">
      <c r="A84" s="12"/>
      <c r="B84" s="13">
        <v>85219</v>
      </c>
      <c r="C84" s="14" t="s">
        <v>88</v>
      </c>
      <c r="D84" s="14"/>
      <c r="E84" s="14"/>
      <c r="F84" s="17">
        <f>F85</f>
        <v>500000</v>
      </c>
      <c r="G84" s="1"/>
    </row>
    <row r="85" spans="1:7" ht="21" customHeight="1">
      <c r="A85" s="12"/>
      <c r="B85" s="13"/>
      <c r="C85" s="22" t="s">
        <v>89</v>
      </c>
      <c r="D85" s="23" t="s">
        <v>90</v>
      </c>
      <c r="E85" s="23"/>
      <c r="F85" s="21">
        <v>500000</v>
      </c>
      <c r="G85" s="1"/>
    </row>
    <row r="86" spans="1:7" ht="12.75">
      <c r="A86" s="5"/>
      <c r="B86" s="5"/>
      <c r="C86" s="42"/>
      <c r="D86" s="43" t="s">
        <v>91</v>
      </c>
      <c r="E86" s="43"/>
      <c r="F86" s="11">
        <f>F85</f>
        <v>500000</v>
      </c>
      <c r="G86" s="1"/>
    </row>
  </sheetData>
  <mergeCells count="63">
    <mergeCell ref="A1:F2"/>
    <mergeCell ref="A6:F6"/>
    <mergeCell ref="A7:F7"/>
    <mergeCell ref="D8:E8"/>
    <mergeCell ref="D9:E9"/>
    <mergeCell ref="B10:E10"/>
    <mergeCell ref="C11:E11"/>
    <mergeCell ref="D12:E12"/>
    <mergeCell ref="D13:E13"/>
    <mergeCell ref="B14:E14"/>
    <mergeCell ref="C15:E15"/>
    <mergeCell ref="D16:E16"/>
    <mergeCell ref="B17:E17"/>
    <mergeCell ref="C18:E18"/>
    <mergeCell ref="D19:E19"/>
    <mergeCell ref="B20:E20"/>
    <mergeCell ref="C21:E21"/>
    <mergeCell ref="D22:E22"/>
    <mergeCell ref="D23:E23"/>
    <mergeCell ref="D24:E24"/>
    <mergeCell ref="B25:E25"/>
    <mergeCell ref="C26:E26"/>
    <mergeCell ref="D27:E27"/>
    <mergeCell ref="D28:E28"/>
    <mergeCell ref="A30:F31"/>
    <mergeCell ref="A35:F35"/>
    <mergeCell ref="A36:F36"/>
    <mergeCell ref="D37:E37"/>
    <mergeCell ref="D38:E38"/>
    <mergeCell ref="B39:E39"/>
    <mergeCell ref="C40:E40"/>
    <mergeCell ref="D41:E41"/>
    <mergeCell ref="B42:E42"/>
    <mergeCell ref="C43:E43"/>
    <mergeCell ref="D44:E44"/>
    <mergeCell ref="D45:E45"/>
    <mergeCell ref="A50:F51"/>
    <mergeCell ref="A55:F55"/>
    <mergeCell ref="A56:F56"/>
    <mergeCell ref="D57:E57"/>
    <mergeCell ref="D58:E58"/>
    <mergeCell ref="B59:E59"/>
    <mergeCell ref="C60:E60"/>
    <mergeCell ref="D61:E61"/>
    <mergeCell ref="B62:E62"/>
    <mergeCell ref="C63:E63"/>
    <mergeCell ref="D64:E64"/>
    <mergeCell ref="B65:E65"/>
    <mergeCell ref="C66:E66"/>
    <mergeCell ref="D67:E67"/>
    <mergeCell ref="B68:E68"/>
    <mergeCell ref="C69:E69"/>
    <mergeCell ref="D70:E70"/>
    <mergeCell ref="D71:E71"/>
    <mergeCell ref="A74:F75"/>
    <mergeCell ref="A79:F79"/>
    <mergeCell ref="A80:F80"/>
    <mergeCell ref="D81:E81"/>
    <mergeCell ref="D82:E82"/>
    <mergeCell ref="B83:E83"/>
    <mergeCell ref="C84:E84"/>
    <mergeCell ref="D85:E85"/>
    <mergeCell ref="D86:E86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00390625" style="0" customWidth="1"/>
    <col min="3" max="3" width="7.421875" style="1" customWidth="1"/>
    <col min="4" max="4" width="34.28125" style="1" customWidth="1"/>
    <col min="5" max="5" width="13.28125" style="1" customWidth="1"/>
    <col min="6" max="6" width="12.8515625" style="1" customWidth="1"/>
    <col min="7" max="256" width="9.00390625" style="0" customWidth="1"/>
  </cols>
  <sheetData>
    <row r="1" ht="12.75">
      <c r="F1" s="2" t="s">
        <v>92</v>
      </c>
    </row>
    <row r="2" ht="12.75">
      <c r="F2" s="2" t="s">
        <v>93</v>
      </c>
    </row>
    <row r="3" ht="12.75">
      <c r="F3" s="2" t="s">
        <v>94</v>
      </c>
    </row>
    <row r="4" spans="1:8" ht="12.75">
      <c r="A4" s="2"/>
      <c r="B4" s="2"/>
      <c r="C4" s="2"/>
      <c r="D4" s="2"/>
      <c r="E4" s="2"/>
      <c r="F4" s="2"/>
      <c r="G4" s="1" t="e">
        <f>#REF!+G5</f>
        <v>#REF!</v>
      </c>
      <c r="H4" s="1">
        <v>100</v>
      </c>
    </row>
    <row r="5" spans="1:8" ht="12.75">
      <c r="A5" s="3" t="s">
        <v>95</v>
      </c>
      <c r="B5" s="3"/>
      <c r="C5" s="3"/>
      <c r="D5" s="3"/>
      <c r="E5" s="3"/>
      <c r="F5" s="3"/>
      <c r="G5" s="1">
        <v>200175</v>
      </c>
      <c r="H5" s="1">
        <v>33.160000000000004</v>
      </c>
    </row>
    <row r="6" ht="12.75">
      <c r="H6" s="1" t="e">
        <f>#REF!+H5</f>
        <v>#REF!</v>
      </c>
    </row>
    <row r="7" spans="1:8" ht="12.75">
      <c r="A7" s="50" t="s">
        <v>96</v>
      </c>
      <c r="B7" s="50" t="s">
        <v>97</v>
      </c>
      <c r="C7" s="51" t="s">
        <v>98</v>
      </c>
      <c r="D7" s="50" t="s">
        <v>99</v>
      </c>
      <c r="E7" s="50" t="s">
        <v>100</v>
      </c>
      <c r="F7" s="50"/>
      <c r="G7" s="1">
        <v>48000</v>
      </c>
      <c r="H7" s="52" t="e">
        <f>G7*#REF!/100</f>
        <v>#REF!</v>
      </c>
    </row>
    <row r="8" spans="1:8" ht="12.75">
      <c r="A8" s="50"/>
      <c r="B8" s="50"/>
      <c r="C8" s="51"/>
      <c r="D8" s="50"/>
      <c r="E8" s="51" t="s">
        <v>101</v>
      </c>
      <c r="F8" s="51" t="s">
        <v>102</v>
      </c>
      <c r="H8" s="52">
        <f>G7*H5/100</f>
        <v>15916.800000000003</v>
      </c>
    </row>
    <row r="9" spans="1:8" ht="12.75">
      <c r="A9" s="50">
        <v>1</v>
      </c>
      <c r="B9" s="50">
        <v>2</v>
      </c>
      <c r="C9" s="51">
        <v>3</v>
      </c>
      <c r="D9" s="50">
        <v>4</v>
      </c>
      <c r="E9" s="50">
        <v>5</v>
      </c>
      <c r="F9" s="50">
        <v>6</v>
      </c>
      <c r="H9" s="1" t="e">
        <f>H8+H7</f>
        <v>#REF!</v>
      </c>
    </row>
    <row r="10" spans="1:6" ht="12.75">
      <c r="A10" s="53">
        <v>600</v>
      </c>
      <c r="B10" s="5" t="s">
        <v>103</v>
      </c>
      <c r="C10" s="5"/>
      <c r="D10" s="5"/>
      <c r="E10" s="36">
        <f>E11</f>
        <v>0</v>
      </c>
      <c r="F10" s="36">
        <f>F11</f>
        <v>15276</v>
      </c>
    </row>
    <row r="11" spans="1:6" ht="14.25" customHeight="1">
      <c r="A11" s="54"/>
      <c r="B11" s="55">
        <v>60016</v>
      </c>
      <c r="C11" s="39" t="s">
        <v>104</v>
      </c>
      <c r="D11" s="39"/>
      <c r="E11" s="41">
        <f>SUM(E12:E12)</f>
        <v>0</v>
      </c>
      <c r="F11" s="41">
        <f>SUM(F12:F12)</f>
        <v>15276</v>
      </c>
    </row>
    <row r="12" spans="1:6" ht="24.75">
      <c r="A12" s="57"/>
      <c r="B12" s="58"/>
      <c r="C12" s="59">
        <v>6050</v>
      </c>
      <c r="D12" s="24" t="s">
        <v>105</v>
      </c>
      <c r="E12" s="50"/>
      <c r="F12" s="60">
        <f>15276</f>
        <v>15276</v>
      </c>
    </row>
    <row r="13" spans="1:6" ht="12.75">
      <c r="A13" s="5">
        <v>710</v>
      </c>
      <c r="B13" s="5" t="s">
        <v>106</v>
      </c>
      <c r="C13" s="5"/>
      <c r="D13" s="5"/>
      <c r="E13" s="36">
        <f>E14+E16</f>
        <v>42</v>
      </c>
      <c r="F13" s="36">
        <f>F14</f>
        <v>42</v>
      </c>
    </row>
    <row r="14" spans="1:6" ht="25.5" customHeight="1">
      <c r="A14" s="54"/>
      <c r="B14" s="55">
        <v>71014</v>
      </c>
      <c r="C14" s="39" t="s">
        <v>107</v>
      </c>
      <c r="D14" s="39"/>
      <c r="E14" s="41">
        <f>SUM(E15:E17)</f>
        <v>42</v>
      </c>
      <c r="F14" s="41">
        <f>SUM(F15:F17)</f>
        <v>42</v>
      </c>
    </row>
    <row r="15" spans="1:6" ht="12.75">
      <c r="A15" s="61"/>
      <c r="B15" s="62"/>
      <c r="C15" s="10">
        <v>4110</v>
      </c>
      <c r="D15" s="63" t="s">
        <v>108</v>
      </c>
      <c r="E15" s="60"/>
      <c r="F15" s="60">
        <v>36</v>
      </c>
    </row>
    <row r="16" spans="1:6" ht="12.75">
      <c r="A16" s="61"/>
      <c r="B16" s="57"/>
      <c r="C16" s="10">
        <v>4120</v>
      </c>
      <c r="D16" s="63" t="s">
        <v>109</v>
      </c>
      <c r="E16" s="60"/>
      <c r="F16" s="60">
        <v>6</v>
      </c>
    </row>
    <row r="17" spans="1:6" ht="12.75">
      <c r="A17" s="61"/>
      <c r="B17" s="64"/>
      <c r="C17" s="10">
        <v>4300</v>
      </c>
      <c r="D17" s="63" t="s">
        <v>110</v>
      </c>
      <c r="E17" s="60">
        <v>42</v>
      </c>
      <c r="F17" s="60"/>
    </row>
    <row r="18" spans="1:6" ht="12.75">
      <c r="A18" s="5">
        <v>750</v>
      </c>
      <c r="B18" s="5" t="s">
        <v>111</v>
      </c>
      <c r="C18" s="5"/>
      <c r="D18" s="5"/>
      <c r="E18" s="36">
        <f>E19</f>
        <v>600000</v>
      </c>
      <c r="F18" s="36">
        <f>F19</f>
        <v>0</v>
      </c>
    </row>
    <row r="19" spans="1:6" ht="13.5" customHeight="1">
      <c r="A19" s="54"/>
      <c r="B19" s="65">
        <v>75095</v>
      </c>
      <c r="C19" s="39" t="s">
        <v>112</v>
      </c>
      <c r="D19" s="39"/>
      <c r="E19" s="41">
        <f>E20</f>
        <v>600000</v>
      </c>
      <c r="F19" s="41">
        <f>F20</f>
        <v>0</v>
      </c>
    </row>
    <row r="20" spans="1:6" ht="42.75" customHeight="1">
      <c r="A20" s="61"/>
      <c r="B20" s="66"/>
      <c r="C20" s="59">
        <v>2820</v>
      </c>
      <c r="D20" s="67" t="s">
        <v>113</v>
      </c>
      <c r="E20" s="60">
        <v>600000</v>
      </c>
      <c r="F20" s="68"/>
    </row>
    <row r="21" spans="1:6" ht="12.75">
      <c r="A21" s="5">
        <v>851</v>
      </c>
      <c r="B21" s="5" t="s">
        <v>114</v>
      </c>
      <c r="C21" s="5"/>
      <c r="D21" s="5"/>
      <c r="E21" s="36">
        <f>E22</f>
        <v>577452</v>
      </c>
      <c r="F21" s="36">
        <f>F22</f>
        <v>577452</v>
      </c>
    </row>
    <row r="22" spans="1:6" ht="14.25" customHeight="1">
      <c r="A22" s="54"/>
      <c r="B22" s="55">
        <v>85154</v>
      </c>
      <c r="C22" s="39" t="s">
        <v>115</v>
      </c>
      <c r="D22" s="39"/>
      <c r="E22" s="41">
        <f>SUM(E23:E28)</f>
        <v>577452</v>
      </c>
      <c r="F22" s="41">
        <f>SUM(F23:F28)</f>
        <v>577452</v>
      </c>
    </row>
    <row r="23" spans="1:6" ht="14.25" customHeight="1">
      <c r="A23" s="37"/>
      <c r="B23" s="69"/>
      <c r="C23" s="70">
        <v>4170</v>
      </c>
      <c r="D23" s="56" t="s">
        <v>116</v>
      </c>
      <c r="E23" s="68">
        <f>11700+18000</f>
        <v>29700</v>
      </c>
      <c r="F23" s="41"/>
    </row>
    <row r="24" spans="1:6" ht="14.25" customHeight="1">
      <c r="A24" s="37"/>
      <c r="B24" s="69"/>
      <c r="C24" s="71">
        <v>4260</v>
      </c>
      <c r="D24" s="72" t="s">
        <v>117</v>
      </c>
      <c r="E24" s="68">
        <v>6000</v>
      </c>
      <c r="F24" s="41"/>
    </row>
    <row r="25" spans="1:6" ht="14.25" customHeight="1">
      <c r="A25" s="37"/>
      <c r="B25" s="69"/>
      <c r="C25" s="71">
        <v>4270</v>
      </c>
      <c r="D25" s="72" t="s">
        <v>118</v>
      </c>
      <c r="E25" s="68">
        <v>442435</v>
      </c>
      <c r="F25" s="41"/>
    </row>
    <row r="26" spans="1:6" ht="14.25" customHeight="1">
      <c r="A26" s="37"/>
      <c r="B26" s="69"/>
      <c r="C26" s="71">
        <v>4300</v>
      </c>
      <c r="D26" s="72" t="s">
        <v>119</v>
      </c>
      <c r="E26" s="68">
        <f>40000+3000+1000+7770+21000+1547+4000+6000+15000</f>
        <v>99317</v>
      </c>
      <c r="F26" s="41"/>
    </row>
    <row r="27" spans="1:6" ht="24.75">
      <c r="A27" s="57"/>
      <c r="B27" s="58"/>
      <c r="C27" s="59">
        <v>6050</v>
      </c>
      <c r="D27" s="24" t="s">
        <v>120</v>
      </c>
      <c r="E27" s="50"/>
      <c r="F27" s="60">
        <v>442435</v>
      </c>
    </row>
    <row r="28" spans="1:6" ht="24.75">
      <c r="A28" s="57"/>
      <c r="B28" s="58"/>
      <c r="C28" s="59">
        <v>6059</v>
      </c>
      <c r="D28" s="24" t="s">
        <v>121</v>
      </c>
      <c r="E28" s="50"/>
      <c r="F28" s="60">
        <v>135017</v>
      </c>
    </row>
    <row r="29" spans="1:6" ht="12.75">
      <c r="A29" s="5">
        <v>852</v>
      </c>
      <c r="B29" s="5" t="s">
        <v>122</v>
      </c>
      <c r="C29" s="5"/>
      <c r="D29" s="5"/>
      <c r="E29" s="36">
        <f>E30</f>
        <v>500000</v>
      </c>
      <c r="F29" s="36">
        <f>F30</f>
        <v>500000</v>
      </c>
    </row>
    <row r="30" spans="1:6" ht="14.25" customHeight="1">
      <c r="A30" s="54"/>
      <c r="B30" s="55">
        <v>85219</v>
      </c>
      <c r="C30" s="39" t="s">
        <v>123</v>
      </c>
      <c r="D30" s="39"/>
      <c r="E30" s="41">
        <f>E31+E32</f>
        <v>500000</v>
      </c>
      <c r="F30" s="41">
        <f>F31+F32</f>
        <v>500000</v>
      </c>
    </row>
    <row r="31" spans="1:6" ht="24.75">
      <c r="A31" s="57"/>
      <c r="B31" s="58"/>
      <c r="C31" s="59">
        <v>6050</v>
      </c>
      <c r="D31" s="24" t="s">
        <v>124</v>
      </c>
      <c r="E31" s="50"/>
      <c r="F31" s="60">
        <v>500000</v>
      </c>
    </row>
    <row r="32" spans="1:6" ht="24.75">
      <c r="A32" s="57"/>
      <c r="B32" s="58"/>
      <c r="C32" s="59">
        <v>6059</v>
      </c>
      <c r="D32" s="24" t="s">
        <v>125</v>
      </c>
      <c r="E32" s="60">
        <v>500000</v>
      </c>
      <c r="F32" s="68"/>
    </row>
    <row r="33" spans="1:6" ht="24.75" customHeight="1">
      <c r="A33" s="7">
        <v>900</v>
      </c>
      <c r="B33" s="8" t="s">
        <v>126</v>
      </c>
      <c r="C33" s="8"/>
      <c r="D33" s="8"/>
      <c r="E33" s="36">
        <f>E34</f>
        <v>116983</v>
      </c>
      <c r="F33" s="36">
        <f>F34</f>
        <v>0</v>
      </c>
    </row>
    <row r="34" spans="1:6" ht="14.25" customHeight="1">
      <c r="A34" s="54"/>
      <c r="B34" s="55">
        <v>90095</v>
      </c>
      <c r="C34" s="39" t="s">
        <v>127</v>
      </c>
      <c r="D34" s="39"/>
      <c r="E34" s="41">
        <f>SUM(E35:E35)</f>
        <v>116983</v>
      </c>
      <c r="F34" s="41">
        <f>SUM(F35:F35)</f>
        <v>0</v>
      </c>
    </row>
    <row r="35" spans="1:6" ht="24.75">
      <c r="A35" s="57"/>
      <c r="B35" s="58"/>
      <c r="C35" s="59">
        <v>6050</v>
      </c>
      <c r="D35" s="24" t="s">
        <v>128</v>
      </c>
      <c r="E35" s="60">
        <f>252000-135017</f>
        <v>116983</v>
      </c>
      <c r="F35" s="68"/>
    </row>
    <row r="36" spans="1:6" ht="12.75">
      <c r="A36" s="75">
        <v>926</v>
      </c>
      <c r="B36" s="76" t="s">
        <v>129</v>
      </c>
      <c r="C36" s="76"/>
      <c r="D36" s="76"/>
      <c r="E36" s="36">
        <f>E37+E39+E41</f>
        <v>2066693</v>
      </c>
      <c r="F36" s="36">
        <f>F37+F39+F41</f>
        <v>2768400</v>
      </c>
    </row>
    <row r="37" spans="1:6" ht="12.75">
      <c r="A37" s="54"/>
      <c r="B37" s="55">
        <v>92604</v>
      </c>
      <c r="C37" s="39" t="s">
        <v>130</v>
      </c>
      <c r="D37" s="39"/>
      <c r="E37" s="41">
        <f>E38</f>
        <v>31500</v>
      </c>
      <c r="F37" s="41">
        <f>F38</f>
        <v>0</v>
      </c>
    </row>
    <row r="38" spans="1:6" ht="24.75">
      <c r="A38" s="57"/>
      <c r="B38" s="78"/>
      <c r="C38" s="79">
        <v>2650</v>
      </c>
      <c r="D38" s="67" t="s">
        <v>131</v>
      </c>
      <c r="E38" s="60">
        <v>31500</v>
      </c>
      <c r="F38" s="68">
        <v>0</v>
      </c>
    </row>
    <row r="39" spans="1:6" ht="15" customHeight="1">
      <c r="A39" s="37"/>
      <c r="B39" s="30">
        <v>92605</v>
      </c>
      <c r="C39" s="39" t="s">
        <v>132</v>
      </c>
      <c r="D39" s="39"/>
      <c r="E39" s="41">
        <f>E40</f>
        <v>0</v>
      </c>
      <c r="F39" s="41">
        <f>F40</f>
        <v>600000</v>
      </c>
    </row>
    <row r="40" spans="1:6" ht="42.75" customHeight="1">
      <c r="A40" s="61"/>
      <c r="B40" s="66"/>
      <c r="C40" s="59">
        <v>2820</v>
      </c>
      <c r="D40" s="67" t="s">
        <v>133</v>
      </c>
      <c r="E40" s="68"/>
      <c r="F40" s="60">
        <v>600000</v>
      </c>
    </row>
    <row r="41" spans="1:6" ht="12.75">
      <c r="A41" s="37"/>
      <c r="B41" s="38">
        <v>92695</v>
      </c>
      <c r="C41" s="39" t="s">
        <v>134</v>
      </c>
      <c r="D41" s="39"/>
      <c r="E41" s="41">
        <f>SUM(E42:E45)</f>
        <v>2035193</v>
      </c>
      <c r="F41" s="41">
        <f>SUM(F42:F45)</f>
        <v>2168400</v>
      </c>
    </row>
    <row r="42" spans="1:6" ht="24.75">
      <c r="A42" s="37"/>
      <c r="B42" s="80"/>
      <c r="C42" s="48">
        <v>6050</v>
      </c>
      <c r="D42" s="81" t="s">
        <v>135</v>
      </c>
      <c r="E42" s="41"/>
      <c r="F42" s="60">
        <f>101707+1618603+416590</f>
        <v>2136900</v>
      </c>
    </row>
    <row r="43" spans="1:8" ht="24.75">
      <c r="A43" s="37"/>
      <c r="B43" s="80"/>
      <c r="C43" s="48">
        <v>6058</v>
      </c>
      <c r="D43" s="81" t="s">
        <v>136</v>
      </c>
      <c r="E43" s="60">
        <f>1618603</f>
        <v>1618603</v>
      </c>
      <c r="F43" s="60"/>
      <c r="H43" s="45">
        <f>E43-F43</f>
        <v>1618603</v>
      </c>
    </row>
    <row r="44" spans="1:6" ht="24.75">
      <c r="A44" s="37"/>
      <c r="B44" s="80"/>
      <c r="C44" s="82">
        <v>6059</v>
      </c>
      <c r="D44" s="81" t="s">
        <v>137</v>
      </c>
      <c r="E44" s="60">
        <v>416590</v>
      </c>
      <c r="F44" s="68"/>
    </row>
    <row r="45" spans="1:6" ht="24.75">
      <c r="A45" s="64"/>
      <c r="B45" s="83"/>
      <c r="C45" s="79">
        <v>6060</v>
      </c>
      <c r="D45" s="84" t="s">
        <v>138</v>
      </c>
      <c r="E45" s="68"/>
      <c r="F45" s="60">
        <v>31500</v>
      </c>
    </row>
    <row r="46" spans="1:6" ht="12.75">
      <c r="A46" s="76"/>
      <c r="B46" s="51"/>
      <c r="C46" s="5"/>
      <c r="D46" s="85" t="s">
        <v>139</v>
      </c>
      <c r="E46" s="36">
        <f>E36+E33+E29+E21+E18+E13+E10</f>
        <v>3861170</v>
      </c>
      <c r="F46" s="36">
        <f>F36+F33+F29+F21+F18+F13+F10</f>
        <v>3861170</v>
      </c>
    </row>
    <row r="47" spans="1:6" ht="12.75">
      <c r="A47" s="76"/>
      <c r="B47" s="51"/>
      <c r="C47" s="5"/>
      <c r="D47" s="85" t="s">
        <v>140</v>
      </c>
      <c r="E47" s="36"/>
      <c r="F47" s="36">
        <f>E46-F46</f>
        <v>0</v>
      </c>
    </row>
  </sheetData>
  <mergeCells count="23">
    <mergeCell ref="A4:F4"/>
    <mergeCell ref="A5:F5"/>
    <mergeCell ref="A7:A8"/>
    <mergeCell ref="B7:B8"/>
    <mergeCell ref="C7:C8"/>
    <mergeCell ref="D7:D8"/>
    <mergeCell ref="E7:F7"/>
    <mergeCell ref="B10:D10"/>
    <mergeCell ref="C11:D11"/>
    <mergeCell ref="B13:D13"/>
    <mergeCell ref="C14:D14"/>
    <mergeCell ref="B18:D18"/>
    <mergeCell ref="C19:D19"/>
    <mergeCell ref="B21:D21"/>
    <mergeCell ref="C22:D22"/>
    <mergeCell ref="B29:D29"/>
    <mergeCell ref="C30:D30"/>
    <mergeCell ref="B33:D33"/>
    <mergeCell ref="C34:D34"/>
    <mergeCell ref="B36:D36"/>
    <mergeCell ref="C37:D37"/>
    <mergeCell ref="C39:D39"/>
    <mergeCell ref="C41:D41"/>
  </mergeCells>
  <printOptions horizontalCentered="1"/>
  <pageMargins left="0.7875" right="0.7875" top="0.9840277777777778" bottom="0.9840277777777778" header="0.5118055555555556" footer="0.5118055555555556"/>
  <pageSetup fitToHeight="0"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...</cp:lastModifiedBy>
  <cp:lastPrinted>2005-02-24T10:50:08Z</cp:lastPrinted>
  <dcterms:created xsi:type="dcterms:W3CDTF">2003-12-22T19:50:27Z</dcterms:created>
  <dcterms:modified xsi:type="dcterms:W3CDTF">2005-02-24T10:50:31Z</dcterms:modified>
  <cp:category/>
  <cp:version/>
  <cp:contentType/>
  <cp:contentStatus/>
  <cp:revision>1</cp:revision>
</cp:coreProperties>
</file>