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'Arkusz1'!$A$1:$M$58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<sst xmlns="http://schemas.openxmlformats.org/spreadsheetml/2006/main" count="60" uniqueCount="60">
  <si>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</si>
  <si>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Wykonanie</t>
  </si>
  <si>
    <t>Przewidywane wykonanie</t>
  </si>
  <si>
    <t>Wyszczególnenie</t>
  </si>
  <si>
    <t>B. WYDATKI</t>
  </si>
  <si>
    <t>A. DOCHODY</t>
  </si>
  <si>
    <t>wydatki bieżące</t>
  </si>
  <si>
    <t>wydatki majątkowe</t>
  </si>
  <si>
    <t>C. NADWYŻKA/DEFICYT (A-B)</t>
  </si>
  <si>
    <t>D. FINANSOWANIE (D1-D2)</t>
  </si>
  <si>
    <t>1) kredyty</t>
  </si>
  <si>
    <t>2) pożyczki</t>
  </si>
  <si>
    <t>3) spłaty pożyczek udzielonych</t>
  </si>
  <si>
    <t>4) nadwyżka z lat ubiegłych</t>
  </si>
  <si>
    <t>5) papiery wartościowe</t>
  </si>
  <si>
    <t>6) obligacje j.s.t.</t>
  </si>
  <si>
    <t xml:space="preserve">7) prywatyzacja majątku j.s.t. </t>
  </si>
  <si>
    <t>8) inne żródła</t>
  </si>
  <si>
    <t>D2. Rozchody ogółem</t>
  </si>
  <si>
    <t>D1. Przychody ogółem:</t>
  </si>
  <si>
    <t>1) spłaty kredytów</t>
  </si>
  <si>
    <t>2) spłaty pożyczek</t>
  </si>
  <si>
    <t>3) pożyczki udzielone</t>
  </si>
  <si>
    <t>4) wykup papierów wartościowych</t>
  </si>
  <si>
    <t>5) wykup obligacji samorządowych</t>
  </si>
  <si>
    <t>6) inne cele</t>
  </si>
  <si>
    <t>E. UMORZENIE POŻYCZKI</t>
  </si>
  <si>
    <t>F. DŁUG NA KONIEC ROKU</t>
  </si>
  <si>
    <t>1) wyeminitowane papiery wartościowe</t>
  </si>
  <si>
    <t>2) zaciągnięte kredyty</t>
  </si>
  <si>
    <t>3) zaciągnięte pożyczki</t>
  </si>
  <si>
    <t>4) przyjęte do budżetu dypozyty</t>
  </si>
  <si>
    <t>5) wymagalne zobowiązania</t>
  </si>
  <si>
    <t xml:space="preserve">     a) wynikające z ustaw i orzeczeń sądowych</t>
  </si>
  <si>
    <t xml:space="preserve">     b) wynikające z udzielonych poręczeń i gwarancji</t>
  </si>
  <si>
    <t xml:space="preserve">     c) jednostek sektora finansów publicznych</t>
  </si>
  <si>
    <t xml:space="preserve">    a) kredyty </t>
  </si>
  <si>
    <t xml:space="preserve">    b) pożyczki</t>
  </si>
  <si>
    <t xml:space="preserve">    c) emitowane papiery wartościowe</t>
  </si>
  <si>
    <t>H. OBCIĄŻENIE ROCZNE BUDŻETU z tytułu spłaty zadłużenia - z tego:</t>
  </si>
  <si>
    <t>1) spłaty rat kredytów z odsetkami</t>
  </si>
  <si>
    <t>3) potencjalnej spłaty udzielonych poręczeń z należnymi odsetkami</t>
  </si>
  <si>
    <t>4) wykup papierów wartościowych wyemitowanych przez j.s.t.</t>
  </si>
  <si>
    <t>5) spłaty zobowiązań związanych z przyrzeczonymi środkami z funduszy strukturalnych oraz Funduszu Spójności Unii Europejskiej</t>
  </si>
  <si>
    <t xml:space="preserve">    a) spłaty rat kredytów z odsetkami</t>
  </si>
  <si>
    <t xml:space="preserve">    b) spłaty rat pożyczek z odsetkami</t>
  </si>
  <si>
    <t xml:space="preserve">    c) wykup papierów wartościowych</t>
  </si>
  <si>
    <t>Suma kontrolna poz.25+...33</t>
  </si>
  <si>
    <t>4a</t>
  </si>
  <si>
    <t>wolne środki na wydatki majątkowe</t>
  </si>
  <si>
    <t xml:space="preserve">G. Wskażnik długu do dochodu                                 ((poz.24-poz.33)/poz.1)% </t>
  </si>
  <si>
    <t>I. Wskażnik rocznej spłaty zadłużenia do dochodu ((poz. 35-poz.40)/poz.1)%</t>
  </si>
  <si>
    <t xml:space="preserve">6) zobowiązania związane z przyrzeczonymi  środkami z funduszy strukturalnych oraz Funduszu Spójności </t>
  </si>
  <si>
    <t>5)odsetki od planowanych obligacji</t>
  </si>
  <si>
    <t>2) spłaty rat pożyczek z odsetkami</t>
  </si>
  <si>
    <t xml:space="preserve"> </t>
  </si>
  <si>
    <t>PROGNOZA DŁUGU PUBLICZNEGO GMINY MIEJSKIEJ KOŁOBRZEG NA LATA 2005-2013</t>
  </si>
  <si>
    <t xml:space="preserve">Rady Miejskiej w Kołobrzegu </t>
  </si>
  <si>
    <t>Załącznik Nr 2 do Uchwały Nr XXXIX/501/ 05</t>
  </si>
  <si>
    <t>z dnia 13 lipca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</si>
</sst>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7"/>
      </patternFill>
    </fill>
    <fill>
      <patternFill patternType="gray0625">
        <b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/>
    </xf>
    <xf numFmtId="0" fontId="7" fillId="6" borderId="0" xfId="0" applyFont="1" applyFill="1" applyAlignment="1">
      <alignment/>
    </xf>
    <xf numFmtId="0" fontId="7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/>
    </xf>
    <xf numFmtId="0" fontId="7" fillId="7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6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2" fontId="1" fillId="5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3.25390625" style="0" customWidth="1"/>
    <col min="2" max="2" width="26.75390625" style="0" customWidth="1"/>
    <col min="3" max="3" width="9.25390625" style="0" customWidth="1"/>
    <col min="4" max="4" width="9.875" style="0" customWidth="1"/>
    <col min="5" max="5" width="10.25390625" style="0" customWidth="1"/>
    <col min="6" max="6" width="9.75390625" style="0" bestFit="1" customWidth="1"/>
    <col min="7" max="7" width="10.375" style="0" customWidth="1"/>
    <col min="8" max="8" width="9.375" style="0" customWidth="1"/>
    <col min="9" max="9" width="9.75390625" style="0" bestFit="1" customWidth="1"/>
    <col min="10" max="11" width="10.00390625" style="0" customWidth="1"/>
    <col min="12" max="12" width="10.125" style="0" customWidth="1"/>
    <col min="13" max="13" width="10.375" style="0" customWidth="1"/>
  </cols>
  <sheetData>
    <row r="1" ht="12.75">
      <c r="J1" t="s">
        <v>58</v>
      </c>
    </row>
    <row r="2" ht="12.75">
      <c r="J2" t="s">
        <v>57</v>
      </c>
    </row>
    <row r="3" ht="12.75">
      <c r="J3" t="s">
        <v>59</v>
      </c>
    </row>
    <row r="6" spans="2:27" ht="25.5" customHeight="1">
      <c r="B6" s="57" t="s">
        <v>56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2.75">
      <c r="A7" s="60" t="s">
        <v>0</v>
      </c>
      <c r="B7" s="60" t="s">
        <v>3</v>
      </c>
      <c r="C7" s="62" t="s">
        <v>1</v>
      </c>
      <c r="D7" s="63"/>
      <c r="E7" s="58" t="s">
        <v>2</v>
      </c>
      <c r="F7" s="58"/>
      <c r="G7" s="59"/>
      <c r="H7" s="59"/>
      <c r="I7" s="59"/>
      <c r="J7" s="59"/>
      <c r="K7" s="59"/>
      <c r="L7" s="59"/>
      <c r="M7" s="59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2.75">
      <c r="A8" s="61"/>
      <c r="B8" s="61"/>
      <c r="C8" s="6">
        <v>2003</v>
      </c>
      <c r="D8" s="6">
        <v>2004</v>
      </c>
      <c r="E8" s="6">
        <v>2005</v>
      </c>
      <c r="F8" s="6">
        <v>2006</v>
      </c>
      <c r="G8" s="6">
        <v>2007</v>
      </c>
      <c r="H8" s="6">
        <v>2008</v>
      </c>
      <c r="I8" s="6">
        <v>2009</v>
      </c>
      <c r="J8" s="6">
        <v>2010</v>
      </c>
      <c r="K8" s="6">
        <v>2011</v>
      </c>
      <c r="L8" s="6">
        <v>2012</v>
      </c>
      <c r="M8" s="6">
        <v>2013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13" s="23" customFormat="1" ht="11.25">
      <c r="A9" s="21">
        <v>1</v>
      </c>
      <c r="B9" s="22" t="s">
        <v>5</v>
      </c>
      <c r="C9" s="22">
        <v>82067671</v>
      </c>
      <c r="D9" s="22">
        <v>93220181</v>
      </c>
      <c r="E9" s="22">
        <v>118601863</v>
      </c>
      <c r="F9" s="22">
        <v>118122414</v>
      </c>
      <c r="G9" s="22">
        <v>120471994</v>
      </c>
      <c r="H9" s="22">
        <v>100529976</v>
      </c>
      <c r="I9" s="22">
        <v>104495426</v>
      </c>
      <c r="J9" s="22">
        <v>108535573</v>
      </c>
      <c r="K9" s="22">
        <v>112621116</v>
      </c>
      <c r="L9" s="22">
        <v>117910757</v>
      </c>
      <c r="M9" s="22">
        <v>122286103</v>
      </c>
    </row>
    <row r="10" spans="1:13" s="23" customFormat="1" ht="11.25">
      <c r="A10" s="21">
        <v>2</v>
      </c>
      <c r="B10" s="22" t="s">
        <v>4</v>
      </c>
      <c r="C10" s="22">
        <v>78146281</v>
      </c>
      <c r="D10" s="22">
        <v>110967174</v>
      </c>
      <c r="E10" s="22">
        <v>115023523</v>
      </c>
      <c r="F10" s="22">
        <f>SUM(F11:F13)</f>
        <v>116626814</v>
      </c>
      <c r="G10" s="22">
        <f>SUM(G11:G12)</f>
        <v>118619577</v>
      </c>
      <c r="H10" s="22">
        <f aca="true" t="shared" si="0" ref="H10:M10">SUM(H11:H13)</f>
        <v>87001408</v>
      </c>
      <c r="I10" s="22">
        <f t="shared" si="0"/>
        <v>89621679</v>
      </c>
      <c r="J10" s="22">
        <f t="shared" si="0"/>
        <v>92268659</v>
      </c>
      <c r="K10" s="22">
        <f t="shared" si="0"/>
        <v>95030146</v>
      </c>
      <c r="L10" s="22">
        <f t="shared" si="0"/>
        <v>97960151</v>
      </c>
      <c r="M10" s="22">
        <f t="shared" si="0"/>
        <v>100905863</v>
      </c>
    </row>
    <row r="11" spans="1:27" s="26" customFormat="1" ht="11.25">
      <c r="A11" s="24">
        <v>3</v>
      </c>
      <c r="B11" s="25" t="s">
        <v>6</v>
      </c>
      <c r="C11" s="25">
        <v>68274661</v>
      </c>
      <c r="D11" s="25">
        <v>81303310</v>
      </c>
      <c r="E11" s="25">
        <v>84202421</v>
      </c>
      <c r="F11" s="25">
        <v>88391234</v>
      </c>
      <c r="G11" s="25">
        <v>89969622</v>
      </c>
      <c r="H11" s="25">
        <v>87001408</v>
      </c>
      <c r="I11" s="25">
        <v>89621679</v>
      </c>
      <c r="J11" s="25">
        <v>92268659</v>
      </c>
      <c r="K11" s="25">
        <v>95030146</v>
      </c>
      <c r="L11" s="25">
        <v>97960151</v>
      </c>
      <c r="M11" s="25">
        <v>100905863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26" customFormat="1" ht="11.25">
      <c r="A12" s="24">
        <v>4</v>
      </c>
      <c r="B12" s="25" t="s">
        <v>7</v>
      </c>
      <c r="C12" s="25">
        <v>9871620</v>
      </c>
      <c r="D12" s="25">
        <v>29663864</v>
      </c>
      <c r="E12" s="25">
        <v>30821102</v>
      </c>
      <c r="F12" s="25">
        <v>28235580</v>
      </c>
      <c r="G12" s="25">
        <v>28649955</v>
      </c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26" customFormat="1" ht="11.25">
      <c r="A13" s="24" t="s">
        <v>48</v>
      </c>
      <c r="B13" s="25" t="s">
        <v>49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32" customFormat="1" ht="12">
      <c r="A14" s="29">
        <v>5</v>
      </c>
      <c r="B14" s="30" t="s">
        <v>8</v>
      </c>
      <c r="C14" s="30">
        <f aca="true" t="shared" si="1" ref="C14:M14">SUM(C9-C10)</f>
        <v>3921390</v>
      </c>
      <c r="D14" s="30">
        <f t="shared" si="1"/>
        <v>-17746993</v>
      </c>
      <c r="E14" s="30">
        <f t="shared" si="1"/>
        <v>3578340</v>
      </c>
      <c r="F14" s="49">
        <f t="shared" si="1"/>
        <v>1495600</v>
      </c>
      <c r="G14" s="30">
        <f t="shared" si="1"/>
        <v>1852417</v>
      </c>
      <c r="H14" s="30">
        <f t="shared" si="1"/>
        <v>13528568</v>
      </c>
      <c r="I14" s="30">
        <f t="shared" si="1"/>
        <v>14873747</v>
      </c>
      <c r="J14" s="30">
        <f t="shared" si="1"/>
        <v>16266914</v>
      </c>
      <c r="K14" s="30">
        <f t="shared" si="1"/>
        <v>17590970</v>
      </c>
      <c r="L14" s="30">
        <f t="shared" si="1"/>
        <v>19950606</v>
      </c>
      <c r="M14" s="30">
        <f t="shared" si="1"/>
        <v>21380240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2" customFormat="1" ht="12.75">
      <c r="A15" s="9">
        <v>6</v>
      </c>
      <c r="B15" s="10" t="s">
        <v>9</v>
      </c>
      <c r="C15" s="10">
        <f>SUM(C16-C25)</f>
        <v>-3921390</v>
      </c>
      <c r="D15" s="10">
        <f>SUM(D16-D25)</f>
        <v>17746993</v>
      </c>
      <c r="E15" s="10">
        <f>SUM(E16-E25)</f>
        <v>-3578340</v>
      </c>
      <c r="F15" s="10">
        <f aca="true" t="shared" si="2" ref="F15:M15">SUM(F16-F25)</f>
        <v>-1495600</v>
      </c>
      <c r="G15" s="50">
        <f t="shared" si="2"/>
        <v>-1852417</v>
      </c>
      <c r="H15" s="10">
        <f t="shared" si="2"/>
        <v>-13528568</v>
      </c>
      <c r="I15" s="10">
        <f t="shared" si="2"/>
        <v>-14873747</v>
      </c>
      <c r="J15" s="10">
        <f t="shared" si="2"/>
        <v>-16266914</v>
      </c>
      <c r="K15" s="10">
        <f t="shared" si="2"/>
        <v>-17590970</v>
      </c>
      <c r="L15" s="10">
        <f t="shared" si="2"/>
        <v>-19950606</v>
      </c>
      <c r="M15" s="10">
        <f t="shared" si="2"/>
        <v>-21380240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" customFormat="1" ht="12.75">
      <c r="A16" s="11">
        <v>7</v>
      </c>
      <c r="B16" s="12" t="s">
        <v>19</v>
      </c>
      <c r="C16" s="34">
        <v>4211501</v>
      </c>
      <c r="D16" s="12">
        <f aca="true" t="shared" si="3" ref="D16:M16">SUM(D17:D24)</f>
        <v>27431576</v>
      </c>
      <c r="E16" s="12">
        <v>4770000</v>
      </c>
      <c r="F16" s="12">
        <f t="shared" si="3"/>
        <v>414305</v>
      </c>
      <c r="G16" s="12">
        <f t="shared" si="3"/>
        <v>447488</v>
      </c>
      <c r="H16" s="12">
        <f t="shared" si="3"/>
        <v>0</v>
      </c>
      <c r="I16" s="12">
        <f t="shared" si="3"/>
        <v>0</v>
      </c>
      <c r="J16" s="12">
        <f t="shared" si="3"/>
        <v>0</v>
      </c>
      <c r="K16" s="12">
        <f t="shared" si="3"/>
        <v>0</v>
      </c>
      <c r="L16" s="12">
        <f t="shared" si="3"/>
        <v>0</v>
      </c>
      <c r="M16" s="12">
        <f t="shared" si="3"/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3" customFormat="1" ht="12.75">
      <c r="A17" s="7">
        <v>8</v>
      </c>
      <c r="B17" s="8" t="s">
        <v>10</v>
      </c>
      <c r="C17" s="8">
        <v>4211501</v>
      </c>
      <c r="D17" s="8">
        <v>11638927</v>
      </c>
      <c r="E17" s="8">
        <v>4770000</v>
      </c>
      <c r="F17" s="8"/>
      <c r="G17" s="8"/>
      <c r="H17" s="8"/>
      <c r="I17" s="8"/>
      <c r="J17" s="8"/>
      <c r="K17" s="8"/>
      <c r="L17" s="8"/>
      <c r="M17" s="8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2.75">
      <c r="A18" s="7">
        <v>9</v>
      </c>
      <c r="B18" s="8" t="s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3" customFormat="1" ht="12.75">
      <c r="A19" s="7">
        <v>10</v>
      </c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2.75">
      <c r="A20" s="7">
        <v>11</v>
      </c>
      <c r="B20" s="8" t="s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2.75">
      <c r="A21" s="7">
        <v>12</v>
      </c>
      <c r="B21" s="8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12.75">
      <c r="A22" s="7">
        <v>13</v>
      </c>
      <c r="B22" s="8" t="s">
        <v>15</v>
      </c>
      <c r="C22" s="13"/>
      <c r="D22" s="13">
        <v>15000000</v>
      </c>
      <c r="E22" s="13"/>
      <c r="F22" s="13"/>
      <c r="G22" s="13"/>
      <c r="H22" s="13"/>
      <c r="I22" s="13"/>
      <c r="J22" s="13"/>
      <c r="K22" s="13"/>
      <c r="L22" s="13"/>
      <c r="M22" s="1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2.75">
      <c r="A23" s="7">
        <v>14</v>
      </c>
      <c r="B23" s="8" t="s">
        <v>16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2.75">
      <c r="A24" s="7">
        <v>15</v>
      </c>
      <c r="B24" s="8" t="s">
        <v>17</v>
      </c>
      <c r="C24" s="13"/>
      <c r="D24" s="13">
        <v>792649</v>
      </c>
      <c r="E24" s="13"/>
      <c r="F24" s="13">
        <v>414305</v>
      </c>
      <c r="G24" s="13">
        <v>447488</v>
      </c>
      <c r="H24" s="13"/>
      <c r="I24" s="13"/>
      <c r="J24" s="13"/>
      <c r="K24" s="13"/>
      <c r="L24" s="13"/>
      <c r="M24" s="13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s="1" customFormat="1" ht="12.75">
      <c r="A25" s="11">
        <v>16</v>
      </c>
      <c r="B25" s="12" t="s">
        <v>18</v>
      </c>
      <c r="C25" s="34">
        <f aca="true" t="shared" si="4" ref="C25:H25">SUM(C26:C31)</f>
        <v>8132891</v>
      </c>
      <c r="D25" s="12">
        <f t="shared" si="4"/>
        <v>9684583</v>
      </c>
      <c r="E25" s="12">
        <f t="shared" si="4"/>
        <v>8348340</v>
      </c>
      <c r="F25" s="12">
        <f t="shared" si="4"/>
        <v>1909905</v>
      </c>
      <c r="G25" s="12">
        <f t="shared" si="4"/>
        <v>2299905</v>
      </c>
      <c r="H25" s="12">
        <f t="shared" si="4"/>
        <v>13528568</v>
      </c>
      <c r="I25" s="12">
        <f>SUM(I26:I31)</f>
        <v>14873747</v>
      </c>
      <c r="J25" s="12">
        <f>SUM(J26:J31)</f>
        <v>16266914</v>
      </c>
      <c r="K25" s="12">
        <f>SUM(K26:K31)</f>
        <v>17590970</v>
      </c>
      <c r="L25" s="12">
        <f>SUM(L26:L31)</f>
        <v>19950606</v>
      </c>
      <c r="M25" s="12">
        <f>SUM(M26:M31)</f>
        <v>21380240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2.75">
      <c r="A26" s="7">
        <v>17</v>
      </c>
      <c r="B26" s="8" t="s">
        <v>20</v>
      </c>
      <c r="C26" s="13">
        <v>4380000</v>
      </c>
      <c r="D26" s="13">
        <v>6345000</v>
      </c>
      <c r="E26" s="13">
        <v>7735377</v>
      </c>
      <c r="F26" s="13">
        <v>1909905</v>
      </c>
      <c r="G26" s="51">
        <v>2299905</v>
      </c>
      <c r="H26" s="13">
        <v>924905</v>
      </c>
      <c r="I26" s="13">
        <v>924905</v>
      </c>
      <c r="J26" s="13"/>
      <c r="K26" s="13"/>
      <c r="L26" s="13"/>
      <c r="M26" s="13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2.75">
      <c r="A27" s="7">
        <v>18</v>
      </c>
      <c r="B27" s="8" t="s">
        <v>21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2.75">
      <c r="A28" s="7">
        <v>19</v>
      </c>
      <c r="B28" s="8" t="s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25.5">
      <c r="A29" s="7">
        <v>20</v>
      </c>
      <c r="B29" s="16" t="s">
        <v>23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25.5">
      <c r="A30" s="7">
        <v>21</v>
      </c>
      <c r="B30" s="16" t="s">
        <v>24</v>
      </c>
      <c r="C30" s="13"/>
      <c r="D30" s="13"/>
      <c r="E30" s="13"/>
      <c r="F30" s="13"/>
      <c r="G30" s="13"/>
      <c r="H30" s="13"/>
      <c r="I30" s="13"/>
      <c r="J30" s="13"/>
      <c r="K30" s="13">
        <v>5000000</v>
      </c>
      <c r="L30" s="13">
        <v>5000000</v>
      </c>
      <c r="M30" s="13">
        <v>5000000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2.75">
      <c r="A31" s="7">
        <v>22</v>
      </c>
      <c r="B31" s="8" t="s">
        <v>25</v>
      </c>
      <c r="C31" s="13">
        <v>3752891</v>
      </c>
      <c r="D31" s="13">
        <v>3339583</v>
      </c>
      <c r="E31" s="13">
        <v>612963</v>
      </c>
      <c r="F31" s="13"/>
      <c r="G31" s="13"/>
      <c r="H31" s="13">
        <v>12603663</v>
      </c>
      <c r="I31" s="13">
        <v>13948842</v>
      </c>
      <c r="J31" s="13">
        <v>16266914</v>
      </c>
      <c r="K31" s="13">
        <v>12590970</v>
      </c>
      <c r="L31" s="13">
        <v>14950606</v>
      </c>
      <c r="M31" s="13">
        <v>16380240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1" customFormat="1" ht="12.75">
      <c r="A32" s="11">
        <v>23</v>
      </c>
      <c r="B32" s="12" t="s">
        <v>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2" customFormat="1" ht="12.75">
      <c r="A33" s="9">
        <v>24</v>
      </c>
      <c r="B33" s="10" t="s">
        <v>27</v>
      </c>
      <c r="C33" s="10">
        <f>SUM(C34:C38)</f>
        <v>7101560</v>
      </c>
      <c r="D33" s="10">
        <f>SUM(D34:D38)</f>
        <v>24026907</v>
      </c>
      <c r="E33" s="10">
        <f aca="true" t="shared" si="5" ref="E33:M33">SUM(E34:E42)</f>
        <v>29990886</v>
      </c>
      <c r="F33" s="10">
        <f t="shared" si="5"/>
        <v>19149716</v>
      </c>
      <c r="G33" s="10">
        <f t="shared" si="5"/>
        <v>16849811</v>
      </c>
      <c r="H33" s="10">
        <f t="shared" si="5"/>
        <v>15924905</v>
      </c>
      <c r="I33" s="10">
        <f t="shared" si="5"/>
        <v>15000000</v>
      </c>
      <c r="J33" s="10">
        <f t="shared" si="5"/>
        <v>15000000</v>
      </c>
      <c r="K33" s="10">
        <f t="shared" si="5"/>
        <v>10000000</v>
      </c>
      <c r="L33" s="10">
        <f t="shared" si="5"/>
        <v>5000000</v>
      </c>
      <c r="M33" s="10">
        <f t="shared" si="5"/>
        <v>0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3" customFormat="1" ht="25.5">
      <c r="A34" s="7">
        <v>25</v>
      </c>
      <c r="B34" s="16" t="s">
        <v>28</v>
      </c>
      <c r="C34" s="8"/>
      <c r="D34" s="8">
        <v>15000000</v>
      </c>
      <c r="E34" s="8">
        <v>15000000</v>
      </c>
      <c r="F34" s="8">
        <v>15000000</v>
      </c>
      <c r="G34" s="8">
        <v>15000000</v>
      </c>
      <c r="H34" s="8">
        <v>15000000</v>
      </c>
      <c r="I34" s="8">
        <v>15000000</v>
      </c>
      <c r="J34" s="8">
        <v>15000000</v>
      </c>
      <c r="K34" s="8">
        <v>10000000</v>
      </c>
      <c r="L34" s="8">
        <v>5000000</v>
      </c>
      <c r="M34" s="8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s="3" customFormat="1" ht="12.75">
      <c r="A35" s="7">
        <v>26</v>
      </c>
      <c r="B35" s="8" t="s">
        <v>29</v>
      </c>
      <c r="C35" s="8">
        <v>7064652</v>
      </c>
      <c r="D35" s="8">
        <v>9025000</v>
      </c>
      <c r="E35" s="8">
        <v>4659622</v>
      </c>
      <c r="F35" s="8">
        <v>4149716</v>
      </c>
      <c r="G35" s="8">
        <v>1849811</v>
      </c>
      <c r="H35" s="8">
        <v>924905</v>
      </c>
      <c r="I35" s="8">
        <v>0</v>
      </c>
      <c r="J35" s="8"/>
      <c r="K35" s="8"/>
      <c r="L35" s="8"/>
      <c r="M35" s="8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s="3" customFormat="1" ht="12.75">
      <c r="A36" s="7">
        <v>27</v>
      </c>
      <c r="B36" s="8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27" customHeight="1">
      <c r="A37" s="7">
        <v>28</v>
      </c>
      <c r="B37" s="16" t="s">
        <v>31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2.75">
      <c r="A38" s="7">
        <v>29</v>
      </c>
      <c r="B38" s="8" t="s">
        <v>32</v>
      </c>
      <c r="C38" s="13">
        <v>36908</v>
      </c>
      <c r="D38" s="13">
        <v>1907</v>
      </c>
      <c r="E38" s="13">
        <f aca="true" t="shared" si="6" ref="E38:M38">SUM(E39:E41)</f>
        <v>0</v>
      </c>
      <c r="F38" s="13">
        <f t="shared" si="6"/>
        <v>0</v>
      </c>
      <c r="G38" s="13">
        <f t="shared" si="6"/>
        <v>0</v>
      </c>
      <c r="H38" s="13">
        <f t="shared" si="6"/>
        <v>0</v>
      </c>
      <c r="I38" s="13">
        <f t="shared" si="6"/>
        <v>0</v>
      </c>
      <c r="J38" s="13">
        <f t="shared" si="6"/>
        <v>0</v>
      </c>
      <c r="K38" s="13">
        <f t="shared" si="6"/>
        <v>0</v>
      </c>
      <c r="L38" s="13">
        <f t="shared" si="6"/>
        <v>0</v>
      </c>
      <c r="M38" s="13">
        <f t="shared" si="6"/>
        <v>0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s="4" customFormat="1" ht="22.5">
      <c r="A39" s="14">
        <v>30</v>
      </c>
      <c r="B39" s="19" t="s">
        <v>33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s="4" customFormat="1" ht="22.5">
      <c r="A40" s="14">
        <v>31</v>
      </c>
      <c r="B40" s="19" t="s">
        <v>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4" customFormat="1" ht="22.5">
      <c r="A41" s="14">
        <v>32</v>
      </c>
      <c r="B41" s="19" t="s">
        <v>35</v>
      </c>
      <c r="C41" s="15">
        <v>36908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s="44" customFormat="1" ht="51">
      <c r="A42" s="54">
        <v>33</v>
      </c>
      <c r="B42" s="42" t="s">
        <v>52</v>
      </c>
      <c r="C42" s="43">
        <f>SUM(C43:C45)</f>
        <v>0</v>
      </c>
      <c r="D42" s="43">
        <f>SUM(D43:D45)</f>
        <v>0</v>
      </c>
      <c r="E42" s="43">
        <v>10331264</v>
      </c>
      <c r="F42" s="43"/>
      <c r="G42" s="43">
        <f aca="true" t="shared" si="7" ref="G42:M42">SUM(G43:G45)</f>
        <v>0</v>
      </c>
      <c r="H42" s="43">
        <f t="shared" si="7"/>
        <v>0</v>
      </c>
      <c r="I42" s="43">
        <f t="shared" si="7"/>
        <v>0</v>
      </c>
      <c r="J42" s="43">
        <f t="shared" si="7"/>
        <v>0</v>
      </c>
      <c r="K42" s="43">
        <f t="shared" si="7"/>
        <v>0</v>
      </c>
      <c r="L42" s="43">
        <f t="shared" si="7"/>
        <v>0</v>
      </c>
      <c r="M42" s="43">
        <f t="shared" si="7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2.75">
      <c r="A43" s="55"/>
      <c r="B43" s="15" t="s">
        <v>36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4" customFormat="1" ht="11.25">
      <c r="A44" s="55"/>
      <c r="B44" s="15" t="s">
        <v>37</v>
      </c>
      <c r="C44" s="15"/>
      <c r="D44" s="15"/>
      <c r="E44" s="15">
        <v>10331264</v>
      </c>
      <c r="F44" s="15"/>
      <c r="G44" s="15"/>
      <c r="H44" s="15"/>
      <c r="I44" s="15"/>
      <c r="J44" s="15"/>
      <c r="K44" s="15"/>
      <c r="L44" s="15"/>
      <c r="M44" s="15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4" customFormat="1" ht="22.5">
      <c r="A45" s="55"/>
      <c r="B45" s="19" t="s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4" customFormat="1" ht="12.75">
      <c r="A46" s="33"/>
      <c r="B46" s="15" t="s">
        <v>47</v>
      </c>
      <c r="C46" s="15">
        <f>SUM(C34:C38,C42)</f>
        <v>7101560</v>
      </c>
      <c r="D46" s="15">
        <f>SUM(D34:D38,D42)</f>
        <v>24026907</v>
      </c>
      <c r="E46" s="15">
        <f aca="true" t="shared" si="8" ref="E46:M46">SUM(E34:E38,E42)</f>
        <v>29990886</v>
      </c>
      <c r="F46" s="15">
        <f t="shared" si="8"/>
        <v>19149716</v>
      </c>
      <c r="G46" s="15">
        <f t="shared" si="8"/>
        <v>16849811</v>
      </c>
      <c r="H46" s="15">
        <f t="shared" si="8"/>
        <v>15924905</v>
      </c>
      <c r="I46" s="15">
        <f t="shared" si="8"/>
        <v>15000000</v>
      </c>
      <c r="J46" s="15">
        <f t="shared" si="8"/>
        <v>15000000</v>
      </c>
      <c r="K46" s="15">
        <f t="shared" si="8"/>
        <v>10000000</v>
      </c>
      <c r="L46" s="15">
        <f t="shared" si="8"/>
        <v>5000000</v>
      </c>
      <c r="M46" s="15">
        <f t="shared" si="8"/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40" s="5" customFormat="1" ht="38.25">
      <c r="A47" s="17">
        <v>34</v>
      </c>
      <c r="B47" s="18" t="s">
        <v>50</v>
      </c>
      <c r="C47" s="53">
        <f>((C33-C42)/C9)*100</f>
        <v>8.653297837585765</v>
      </c>
      <c r="D47" s="53">
        <f>((D33-D42)/D9)*100</f>
        <v>25.7743620986962</v>
      </c>
      <c r="E47" s="53">
        <f>((E33-E42)/E9)*100</f>
        <v>16.576149398260295</v>
      </c>
      <c r="F47" s="53">
        <f aca="true" t="shared" si="9" ref="F47:M47">((F33-F42)/F9)*100</f>
        <v>16.211754697122934</v>
      </c>
      <c r="G47" s="53">
        <f t="shared" si="9"/>
        <v>13.986496313823777</v>
      </c>
      <c r="H47" s="53">
        <f t="shared" si="9"/>
        <v>15.840951757513599</v>
      </c>
      <c r="I47" s="53">
        <f t="shared" si="9"/>
        <v>14.354695295466808</v>
      </c>
      <c r="J47" s="53">
        <f t="shared" si="9"/>
        <v>13.820353627284945</v>
      </c>
      <c r="K47" s="53">
        <f t="shared" si="9"/>
        <v>8.879329521117514</v>
      </c>
      <c r="L47" s="53">
        <f t="shared" si="9"/>
        <v>4.240495207744277</v>
      </c>
      <c r="M47" s="53">
        <f t="shared" si="9"/>
        <v>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38" customFormat="1" ht="40.5" customHeight="1">
      <c r="A48" s="35">
        <v>35</v>
      </c>
      <c r="B48" s="36" t="s">
        <v>39</v>
      </c>
      <c r="C48" s="37">
        <f aca="true" t="shared" si="10" ref="C48:M48">SUM(C49:C54)</f>
        <v>5733666</v>
      </c>
      <c r="D48" s="37">
        <f t="shared" si="10"/>
        <v>11089196</v>
      </c>
      <c r="E48" s="37">
        <f t="shared" si="10"/>
        <v>12816994</v>
      </c>
      <c r="F48" s="37">
        <f t="shared" si="10"/>
        <v>10307605</v>
      </c>
      <c r="G48" s="37">
        <f t="shared" si="10"/>
        <v>4040734</v>
      </c>
      <c r="H48" s="37">
        <f t="shared" si="10"/>
        <v>2678973</v>
      </c>
      <c r="I48" s="37">
        <f t="shared" si="10"/>
        <v>2640946</v>
      </c>
      <c r="J48" s="37">
        <f t="shared" si="10"/>
        <v>1700026</v>
      </c>
      <c r="K48" s="37">
        <f t="shared" si="10"/>
        <v>6701026</v>
      </c>
      <c r="L48" s="37">
        <f t="shared" si="10"/>
        <v>6494026</v>
      </c>
      <c r="M48" s="37">
        <f t="shared" si="10"/>
        <v>6000026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3" customFormat="1" ht="25.5">
      <c r="A49" s="7">
        <v>36</v>
      </c>
      <c r="B49" s="20" t="s">
        <v>40</v>
      </c>
      <c r="C49" s="8">
        <v>4811129</v>
      </c>
      <c r="D49" s="8">
        <v>10205583</v>
      </c>
      <c r="E49" s="8">
        <v>8235751</v>
      </c>
      <c r="F49" s="8">
        <v>2144624</v>
      </c>
      <c r="G49" s="8">
        <v>2483207</v>
      </c>
      <c r="H49" s="8">
        <v>998947</v>
      </c>
      <c r="I49" s="8">
        <v>950920</v>
      </c>
      <c r="J49" s="8"/>
      <c r="K49" s="8"/>
      <c r="L49" s="8"/>
      <c r="M49" s="8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s="3" customFormat="1" ht="25.5">
      <c r="A50" s="7">
        <v>37</v>
      </c>
      <c r="B50" s="16" t="s">
        <v>54</v>
      </c>
      <c r="C50" s="8"/>
      <c r="D50" s="8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s="3" customFormat="1" ht="38.25">
      <c r="A51" s="7">
        <v>38</v>
      </c>
      <c r="B51" s="16" t="s">
        <v>41</v>
      </c>
      <c r="C51" s="8">
        <v>922537</v>
      </c>
      <c r="D51" s="8">
        <v>883613</v>
      </c>
      <c r="E51" s="8">
        <v>51851</v>
      </c>
      <c r="F51" s="8">
        <v>144800</v>
      </c>
      <c r="G51" s="8">
        <v>489527</v>
      </c>
      <c r="H51" s="8">
        <v>592026</v>
      </c>
      <c r="I51" s="8">
        <v>592026</v>
      </c>
      <c r="J51" s="8">
        <v>592026</v>
      </c>
      <c r="K51" s="8">
        <v>592026</v>
      </c>
      <c r="L51" s="8">
        <v>592026</v>
      </c>
      <c r="M51" s="8">
        <v>592026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s="3" customFormat="1" ht="38.25">
      <c r="A52" s="7">
        <v>39</v>
      </c>
      <c r="B52" s="16" t="s">
        <v>42</v>
      </c>
      <c r="C52" s="8"/>
      <c r="D52" s="8"/>
      <c r="E52" s="8"/>
      <c r="F52" s="8"/>
      <c r="G52" s="8"/>
      <c r="H52" s="8"/>
      <c r="I52" s="8"/>
      <c r="J52" s="8"/>
      <c r="K52" s="8">
        <v>5000000</v>
      </c>
      <c r="L52" s="8">
        <v>5000000</v>
      </c>
      <c r="M52" s="8">
        <v>5000000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s="3" customFormat="1" ht="25.5">
      <c r="A53" s="7"/>
      <c r="B53" s="16" t="s">
        <v>53</v>
      </c>
      <c r="C53" s="8"/>
      <c r="D53" s="8"/>
      <c r="E53" s="8">
        <v>1012520</v>
      </c>
      <c r="F53" s="8">
        <v>1068000</v>
      </c>
      <c r="G53" s="8">
        <v>1068000</v>
      </c>
      <c r="H53" s="8">
        <v>1088000</v>
      </c>
      <c r="I53" s="8">
        <v>1098000</v>
      </c>
      <c r="J53" s="8">
        <v>1108000</v>
      </c>
      <c r="K53" s="8">
        <v>1109000</v>
      </c>
      <c r="L53" s="8">
        <v>902000</v>
      </c>
      <c r="M53" s="8">
        <v>408000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s="41" customFormat="1" ht="76.5">
      <c r="A54" s="56">
        <v>40</v>
      </c>
      <c r="B54" s="39" t="s">
        <v>43</v>
      </c>
      <c r="C54" s="40">
        <f>SUM(C55:C57)</f>
        <v>0</v>
      </c>
      <c r="D54" s="40">
        <f>SUM(D55:D57)</f>
        <v>0</v>
      </c>
      <c r="E54" s="40">
        <v>3516872</v>
      </c>
      <c r="F54" s="40">
        <v>6950181</v>
      </c>
      <c r="G54" s="40">
        <f aca="true" t="shared" si="11" ref="G54:M54">SUM(G55:G57)</f>
        <v>0</v>
      </c>
      <c r="H54" s="40">
        <f t="shared" si="11"/>
        <v>0</v>
      </c>
      <c r="I54" s="40">
        <f t="shared" si="11"/>
        <v>0</v>
      </c>
      <c r="J54" s="40">
        <f t="shared" si="11"/>
        <v>0</v>
      </c>
      <c r="K54" s="40">
        <f t="shared" si="11"/>
        <v>0</v>
      </c>
      <c r="L54" s="40">
        <f t="shared" si="11"/>
        <v>0</v>
      </c>
      <c r="M54" s="40">
        <f t="shared" si="11"/>
        <v>0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1:40" s="4" customFormat="1" ht="12" customHeight="1">
      <c r="A55" s="56"/>
      <c r="B55" s="19" t="s">
        <v>44</v>
      </c>
      <c r="C55" s="15"/>
      <c r="D55" s="15"/>
      <c r="E55" s="15">
        <v>0</v>
      </c>
      <c r="F55" s="15"/>
      <c r="G55" s="15">
        <v>0</v>
      </c>
      <c r="H55" s="15"/>
      <c r="I55" s="15"/>
      <c r="J55" s="15"/>
      <c r="K55" s="15"/>
      <c r="L55" s="15"/>
      <c r="M55" s="15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s="4" customFormat="1" ht="11.25">
      <c r="A56" s="56"/>
      <c r="B56" s="15" t="s">
        <v>45</v>
      </c>
      <c r="C56" s="15"/>
      <c r="D56" s="15"/>
      <c r="E56" s="15">
        <v>3516872</v>
      </c>
      <c r="F56" s="15">
        <v>6950181</v>
      </c>
      <c r="G56" s="15"/>
      <c r="H56" s="15"/>
      <c r="I56" s="15"/>
      <c r="J56" s="15"/>
      <c r="K56" s="15"/>
      <c r="L56" s="15"/>
      <c r="M56" s="15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s="4" customFormat="1" ht="22.5">
      <c r="A57" s="56"/>
      <c r="B57" s="19" t="s">
        <v>46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s="38" customFormat="1" ht="39" customHeight="1">
      <c r="A58" s="35">
        <v>41</v>
      </c>
      <c r="B58" s="36" t="s">
        <v>51</v>
      </c>
      <c r="C58" s="52">
        <f aca="true" t="shared" si="12" ref="C58:M58">((C48-C54)/C9)*100</f>
        <v>6.986509949819339</v>
      </c>
      <c r="D58" s="52">
        <f t="shared" si="12"/>
        <v>11.895703141790724</v>
      </c>
      <c r="E58" s="52">
        <f t="shared" si="12"/>
        <v>7.841463670768814</v>
      </c>
      <c r="F58" s="52">
        <f t="shared" si="12"/>
        <v>2.842325928083387</v>
      </c>
      <c r="G58" s="52">
        <f t="shared" si="12"/>
        <v>3.3540857637004</v>
      </c>
      <c r="H58" s="52">
        <f t="shared" si="12"/>
        <v>2.664849934908967</v>
      </c>
      <c r="I58" s="52">
        <f t="shared" si="12"/>
        <v>2.5273316747854593</v>
      </c>
      <c r="J58" s="52">
        <f t="shared" si="12"/>
        <v>1.5663306997052477</v>
      </c>
      <c r="K58" s="52">
        <f t="shared" si="12"/>
        <v>5.950061798357601</v>
      </c>
      <c r="L58" s="52">
        <f t="shared" si="12"/>
        <v>5.507577226393347</v>
      </c>
      <c r="M58" s="52">
        <f t="shared" si="12"/>
        <v>4.906547721125761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66" ht="12.75">
      <c r="B66" t="s">
        <v>55</v>
      </c>
    </row>
  </sheetData>
  <mergeCells count="7">
    <mergeCell ref="A42:A45"/>
    <mergeCell ref="A54:A57"/>
    <mergeCell ref="B6:M6"/>
    <mergeCell ref="E7:M7"/>
    <mergeCell ref="A7:A8"/>
    <mergeCell ref="B7:B8"/>
    <mergeCell ref="C7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</dc:creator>
  <cp:keywords/>
  <dc:description/>
  <cp:lastModifiedBy>Gosia</cp:lastModifiedBy>
  <cp:lastPrinted>2005-07-08T08:38:02Z</cp:lastPrinted>
  <dcterms:created xsi:type="dcterms:W3CDTF">2004-10-15T15:00:38Z</dcterms:created>
  <dcterms:modified xsi:type="dcterms:W3CDTF">2005-07-14T07:50:57Z</dcterms:modified>
  <cp:category/>
  <cp:version/>
  <cp:contentType/>
  <cp:contentStatus/>
</cp:coreProperties>
</file>